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下水道課\【下水道G】\令和6年度\18予算・決算\01 R5年度決算\経営比較分析(R5決算）\HP掲載用\"/>
    </mc:Choice>
  </mc:AlternateContent>
  <workbookProtection workbookAlgorithmName="SHA-512" workbookHashValue="PiN4U5Tof9impC6rAex8j0kGwb/M48sF52LCAcVCKo2DppwVufc9nRE157qHfoxTv2eNma8iFYsDCzRbJIAbgA==" workbookSaltValue="Poxd1De25zoXVVU04Kp1GA==" workbookSpinCount="100000" lockStructure="1"/>
  <bookViews>
    <workbookView xWindow="0" yWindow="0" windowWidth="23040" windowHeight="7608"/>
  </bookViews>
  <sheets>
    <sheet name="法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<sst xmlns="http://schemas.openxmlformats.org/spreadsheetml/2006/main" count="271" uniqueCount="116">
  <si>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</si>
  <si>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</si>
  <si>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</si>
  <si>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</si>
  <si>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</si>
  <si>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</si>
  <si>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</si>
  <si>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</si>
  <si>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</si>
  <si>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</si>
  <si>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</si>
  <si>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</si>
  <si>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</si>
  <si>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</si>
  <si>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</si>
  <si>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</si>
  <si>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</si>
  <si>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</si>
  <si>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</si>
  <si>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</si>
  <si>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</si>
  <si>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</si>
  <si>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</si>
  <si>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</si>
  <si>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</si>
  <si>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</si>
  <si>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</si>
  <si>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</si>
  <si>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</si>
  <si>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</si>
  <si>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</si>
  <si>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</si>
  <si>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</si>
  <si>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</si>
  <si>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</si>
  <si>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</si>
  <si>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</si>
  <si>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</si>
  <si>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</si>
  <si>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</si>
  <si>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</si>
  <si>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</si>
  <si>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</si>
  <si>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</si>
  <si>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</si>
  <si>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</si>
  <si>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</si>
  <si>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</si>
  <si>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</si>
  <si>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</si>
  <si>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</si>
  <si>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</si>
  <si>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</si>
  <si>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</si>
  <si>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</si>
  <si>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</si>
  <si>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</si>
  <si>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</si>
  <si>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</si>
  <si>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</si>
  <si>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</si>
  <si>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</si>
  <si>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</si>
  <si>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</si>
  <si>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</si>
  <si>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</si>
  <si>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</si>
  <si>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</si>
  <si>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</si>
  <si>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</si>
  <si>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</si>
  <si>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</si>
  <si>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</si>
  <si>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</si>
  <si>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</si>
  <si>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</si>
  <si>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</si>
  <si>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</si>
  <si>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</si>
  <si>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</si>
  <si>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</si>
  <si>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</si>
  <si>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</si>
  <si>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</si>
  <si>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</si>
  <si>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</si>
  <si>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</si>
  <si>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</si>
  <si>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</si>
  <si>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</si>
  <si>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</si>
  <si>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</si>
  <si>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</si>
  <si>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</si>
  <si>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</si>
  <si>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</si>
  <si>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</si>
  <si>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</si>
  <si>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</si>
  <si>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</si>
  <si>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</si>
  <si>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</si>
  <si>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</si>
  <si>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</si>
  <si>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</si>
  <si>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</si>
  <si>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</si>
  <si>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</si>
  <si>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</si>
  <si>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</si>
  <si>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</si>
  <si>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</si>
  <si>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</si>
  <si>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特定地域生活排水処理事業は、平成18年度から開始した事業である。
市が浄化槽を設置し維持管理を行い、使用料を徴収する事業である。そのため、水洗化率は100％であり、使用料の収納率も高い。
平成29年度末をもって浄化槽の新規設置を終了しており、今後は維持管理費の経費削減に努める必要がある。</t>
    <phoneticPr fontId="4"/>
  </si>
  <si>
    <t>➀経常収支比率は、前年度より減少しているが、類似団体と比較しても高い水準となっている。使用料の収納率が高く、一般会計からの繰入金等と合わせて、維持管理費や支払利息等の費用を賄えている。
②累積欠損金比率は、前年度と同様に累積欠損金が発生していないため0％となっている。今後も維持管理費等の費用削減に努める必要がある。
③流動比率は、前年度より増加しており、類似団体と比較しても高い水準となっている。一年以内に支払う建設改良費等に充てられた企業債等の負債を賄える十分な資産を有している状況である。
⑤経費回収率は、前年度より減少しているが、類似団体と比較して高い水準となっている。汚水処理費を下げるため、経費の削減に努める必要がある。
⑥汚水処理原価は、前年度と同程度となっており、類似団体と比較してやや低い水準となっている。汚水処理費を下げるため、経費の削減に努める必要がある。
⑦施設利用率は、前年度と同様となっており、類似団体に比較して低い水準となっている。平成29年度末をもって浄化槽の新規設置を終了したため、施設利用率は前年度と同様となっている。
⑧水洗化率は、前年度と同様に100％であり、類似団体と比較して高い水準となっている。この要因としては、事業を実施した建物すべてが浄化槽に接続しているためである。</t>
    <rPh sb="14" eb="16">
      <t>ゲンショウ</t>
    </rPh>
    <rPh sb="32" eb="33">
      <t>タカ</t>
    </rPh>
    <rPh sb="34" eb="36">
      <t>スイジュン</t>
    </rPh>
    <rPh sb="171" eb="173">
      <t>ゾウカ</t>
    </rPh>
    <rPh sb="199" eb="203">
      <t>イチネンイナイ</t>
    </rPh>
    <rPh sb="204" eb="206">
      <t>シハラ</t>
    </rPh>
    <rPh sb="207" eb="212">
      <t>ケンセツカイリョウヒ</t>
    </rPh>
    <rPh sb="212" eb="213">
      <t>ナド</t>
    </rPh>
    <rPh sb="214" eb="215">
      <t>ア</t>
    </rPh>
    <rPh sb="219" eb="222">
      <t>キギョウサイ</t>
    </rPh>
    <rPh sb="222" eb="223">
      <t>ナド</t>
    </rPh>
    <rPh sb="224" eb="226">
      <t>フサイ</t>
    </rPh>
    <rPh sb="227" eb="228">
      <t>マカナ</t>
    </rPh>
    <rPh sb="230" eb="232">
      <t>ジュウブン</t>
    </rPh>
    <rPh sb="233" eb="235">
      <t>シサン</t>
    </rPh>
    <rPh sb="236" eb="237">
      <t>ユウ</t>
    </rPh>
    <rPh sb="241" eb="243">
      <t>ジョウキョウ</t>
    </rPh>
    <rPh sb="261" eb="263">
      <t>ゲンショウ</t>
    </rPh>
    <rPh sb="420" eb="421">
      <t>ヒク</t>
    </rPh>
    <phoneticPr fontId="4"/>
  </si>
  <si>
    <t>本事業は、平成18年度から開始した事業で15年以上経過している。
浄化槽の耐用年数は30年であるため、令和18年度頃には更新が必要となる。
本事業の対象地域は人口減少が見込まれているため、将来的に浄化槽の更新をするのか、事業の廃止をするのか、今後の経営について検討をする必要がある。</t>
    <rPh sb="23" eb="25">
      <t>イジョウ</t>
    </rPh>
    <rPh sb="98" eb="101">
      <t>ジョウカソウ</t>
    </rPh>
    <rPh sb="102" eb="104">
      <t>コウシン</t>
    </rPh>
    <rPh sb="110" eb="112">
      <t>ジギョウ</t>
    </rPh>
    <rPh sb="113" eb="115">
      <t>ハイシ</t>
    </rPh>
    <rPh sb="121" eb="123">
      <t>コンゴ</t>
    </rPh>
    <rPh sb="124" eb="126">
      <t>ケイエイ</t>
    </rPh>
    <rPh sb="130" eb="132">
      <t>ケントウ</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</si>
</sst>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9D-4B21-ABD7-2B359AC163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9D-4B21-ABD7-2B359AC163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61.07</c:v>
                </c:pt>
                <c:pt idx="2">
                  <c:v>61.07</c:v>
                </c:pt>
                <c:pt idx="3">
                  <c:v>61.07</c:v>
                </c:pt>
                <c:pt idx="4">
                  <c:v>61.07</c:v>
                </c:pt>
              </c:numCache>
            </c:numRef>
          </c:val>
          <c:extLst>
            <c:ext xmlns:c16="http://schemas.microsoft.com/office/drawing/2014/chart" uri="{C3380CC4-5D6E-409C-BE32-E72D297353CC}">
              <c16:uniqueId val="{00000000-8AD8-4890-A7A1-31A81DA2DE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56.52</c:v>
                </c:pt>
                <c:pt idx="3">
                  <c:v>88.45</c:v>
                </c:pt>
                <c:pt idx="4">
                  <c:v>54.08</c:v>
                </c:pt>
              </c:numCache>
            </c:numRef>
          </c:val>
          <c:smooth val="0"/>
          <c:extLst>
            <c:ext xmlns:c16="http://schemas.microsoft.com/office/drawing/2014/chart" uri="{C3380CC4-5D6E-409C-BE32-E72D297353CC}">
              <c16:uniqueId val="{00000001-8AD8-4890-A7A1-31A81DA2DE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AED-4E3A-8770-D5FE0F181F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88.43</c:v>
                </c:pt>
                <c:pt idx="3">
                  <c:v>90.34</c:v>
                </c:pt>
                <c:pt idx="4">
                  <c:v>90.57</c:v>
                </c:pt>
              </c:numCache>
            </c:numRef>
          </c:val>
          <c:smooth val="0"/>
          <c:extLst>
            <c:ext xmlns:c16="http://schemas.microsoft.com/office/drawing/2014/chart" uri="{C3380CC4-5D6E-409C-BE32-E72D297353CC}">
              <c16:uniqueId val="{00000001-BAED-4E3A-8770-D5FE0F181F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120.88</c:v>
                </c:pt>
                <c:pt idx="2">
                  <c:v>102.75</c:v>
                </c:pt>
                <c:pt idx="3">
                  <c:v>114.41</c:v>
                </c:pt>
                <c:pt idx="4">
                  <c:v>103.26</c:v>
                </c:pt>
              </c:numCache>
            </c:numRef>
          </c:val>
          <c:extLst>
            <c:ext xmlns:c16="http://schemas.microsoft.com/office/drawing/2014/chart" uri="{C3380CC4-5D6E-409C-BE32-E72D297353CC}">
              <c16:uniqueId val="{00000000-FB87-4C76-BEC0-36423C4FF8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100.41</c:v>
                </c:pt>
                <c:pt idx="3">
                  <c:v>100.17</c:v>
                </c:pt>
                <c:pt idx="4">
                  <c:v>96.95</c:v>
                </c:pt>
              </c:numCache>
            </c:numRef>
          </c:val>
          <c:smooth val="0"/>
          <c:extLst>
            <c:ext xmlns:c16="http://schemas.microsoft.com/office/drawing/2014/chart" uri="{C3380CC4-5D6E-409C-BE32-E72D297353CC}">
              <c16:uniqueId val="{00000001-FB87-4C76-BEC0-36423C4FF8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5.29</c:v>
                </c:pt>
                <c:pt idx="2">
                  <c:v>10.58</c:v>
                </c:pt>
                <c:pt idx="3">
                  <c:v>15.75</c:v>
                </c:pt>
                <c:pt idx="4">
                  <c:v>20.73</c:v>
                </c:pt>
              </c:numCache>
            </c:numRef>
          </c:val>
          <c:extLst>
            <c:ext xmlns:c16="http://schemas.microsoft.com/office/drawing/2014/chart" uri="{C3380CC4-5D6E-409C-BE32-E72D297353CC}">
              <c16:uniqueId val="{00000000-83B3-4543-A940-A19AABAC7C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21.02</c:v>
                </c:pt>
                <c:pt idx="3">
                  <c:v>24.31</c:v>
                </c:pt>
                <c:pt idx="4">
                  <c:v>26.92</c:v>
                </c:pt>
              </c:numCache>
            </c:numRef>
          </c:val>
          <c:smooth val="0"/>
          <c:extLst>
            <c:ext xmlns:c16="http://schemas.microsoft.com/office/drawing/2014/chart" uri="{C3380CC4-5D6E-409C-BE32-E72D297353CC}">
              <c16:uniqueId val="{00000001-83B3-4543-A940-A19AABAC7C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1-4854-84F1-40D663BAE1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C1-4854-84F1-40D663BAE1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06-4F09-BF3E-EFD474AB31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83.92</c:v>
                </c:pt>
                <c:pt idx="3">
                  <c:v>89.31</c:v>
                </c:pt>
                <c:pt idx="4">
                  <c:v>91.33</c:v>
                </c:pt>
              </c:numCache>
            </c:numRef>
          </c:val>
          <c:smooth val="0"/>
          <c:extLst>
            <c:ext xmlns:c16="http://schemas.microsoft.com/office/drawing/2014/chart" uri="{C3380CC4-5D6E-409C-BE32-E72D297353CC}">
              <c16:uniqueId val="{00000001-6C06-4F09-BF3E-EFD474AB31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330.32</c:v>
                </c:pt>
                <c:pt idx="2">
                  <c:v>352.61</c:v>
                </c:pt>
                <c:pt idx="3">
                  <c:v>431.02</c:v>
                </c:pt>
                <c:pt idx="4">
                  <c:v>552.80999999999995</c:v>
                </c:pt>
              </c:numCache>
            </c:numRef>
          </c:val>
          <c:extLst>
            <c:ext xmlns:c16="http://schemas.microsoft.com/office/drawing/2014/chart" uri="{C3380CC4-5D6E-409C-BE32-E72D297353CC}">
              <c16:uniqueId val="{00000000-2B94-4388-AFF7-F7B8D367C0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122.71</c:v>
                </c:pt>
                <c:pt idx="3">
                  <c:v>138.19999999999999</c:v>
                </c:pt>
                <c:pt idx="4">
                  <c:v>126.97</c:v>
                </c:pt>
              </c:numCache>
            </c:numRef>
          </c:val>
          <c:smooth val="0"/>
          <c:extLst>
            <c:ext xmlns:c16="http://schemas.microsoft.com/office/drawing/2014/chart" uri="{C3380CC4-5D6E-409C-BE32-E72D297353CC}">
              <c16:uniqueId val="{00000001-2B94-4388-AFF7-F7B8D367C0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B6-4905-802F-649A25A38D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4BB6-4905-802F-649A25A38D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71.09</c:v>
                </c:pt>
                <c:pt idx="2">
                  <c:v>69.66</c:v>
                </c:pt>
                <c:pt idx="3">
                  <c:v>77.12</c:v>
                </c:pt>
                <c:pt idx="4">
                  <c:v>62.18</c:v>
                </c:pt>
              </c:numCache>
            </c:numRef>
          </c:val>
          <c:extLst>
            <c:ext xmlns:c16="http://schemas.microsoft.com/office/drawing/2014/chart" uri="{C3380CC4-5D6E-409C-BE32-E72D297353CC}">
              <c16:uniqueId val="{00000000-70E0-4242-BACC-09ABDDE1EE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60</c:v>
                </c:pt>
                <c:pt idx="3">
                  <c:v>59.01</c:v>
                </c:pt>
                <c:pt idx="4">
                  <c:v>56.06</c:v>
                </c:pt>
              </c:numCache>
            </c:numRef>
          </c:val>
          <c:smooth val="0"/>
          <c:extLst>
            <c:ext xmlns:c16="http://schemas.microsoft.com/office/drawing/2014/chart" uri="{C3380CC4-5D6E-409C-BE32-E72D297353CC}">
              <c16:uniqueId val="{00000001-70E0-4242-BACC-09ABDDE1EE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266.33</c:v>
                </c:pt>
                <c:pt idx="2">
                  <c:v>270.76</c:v>
                </c:pt>
                <c:pt idx="3">
                  <c:v>282.89</c:v>
                </c:pt>
                <c:pt idx="4">
                  <c:v>296.97000000000003</c:v>
                </c:pt>
              </c:numCache>
            </c:numRef>
          </c:val>
          <c:extLst>
            <c:ext xmlns:c16="http://schemas.microsoft.com/office/drawing/2014/chart" uri="{C3380CC4-5D6E-409C-BE32-E72D297353CC}">
              <c16:uniqueId val="{00000000-8969-4C61-8EAE-1EF9686886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282.70999999999998</c:v>
                </c:pt>
                <c:pt idx="3">
                  <c:v>291.82</c:v>
                </c:pt>
                <c:pt idx="4">
                  <c:v>304.36</c:v>
                </c:pt>
              </c:numCache>
            </c:numRef>
          </c:val>
          <c:smooth val="0"/>
          <c:extLst>
            <c:ext xmlns:c16="http://schemas.microsoft.com/office/drawing/2014/chart" uri="{C3380CC4-5D6E-409C-BE32-E72D297353CC}">
              <c16:uniqueId val="{00000001-8969-4C61-8EAE-1EF9686886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茨城県　桜川市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38250</v>
      </c>
      <c r="AM8" s="41"/>
      <c r="AN8" s="41"/>
      <c r="AO8" s="41"/>
      <c r="AP8" s="41"/>
      <c r="AQ8" s="41"/>
      <c r="AR8" s="41"/>
      <c r="AS8" s="41"/>
      <c r="AT8" s="34">
        <f>データ!T6</f>
        <v>180.06</v>
      </c>
      <c r="AU8" s="34"/>
      <c r="AV8" s="34"/>
      <c r="AW8" s="34"/>
      <c r="AX8" s="34"/>
      <c r="AY8" s="34"/>
      <c r="AZ8" s="34"/>
      <c r="BA8" s="34"/>
      <c r="BB8" s="34">
        <f>データ!U6</f>
        <v>212.43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60.63</v>
      </c>
      <c r="J10" s="34"/>
      <c r="K10" s="34"/>
      <c r="L10" s="34"/>
      <c r="M10" s="34"/>
      <c r="N10" s="34"/>
      <c r="O10" s="34"/>
      <c r="P10" s="34">
        <f>データ!P6</f>
        <v>4.63</v>
      </c>
      <c r="Q10" s="34"/>
      <c r="R10" s="34"/>
      <c r="S10" s="34"/>
      <c r="T10" s="34"/>
      <c r="U10" s="34"/>
      <c r="V10" s="34"/>
      <c r="W10" s="34">
        <f>データ!Q6</f>
        <v>100</v>
      </c>
      <c r="X10" s="34"/>
      <c r="Y10" s="34"/>
      <c r="Z10" s="34"/>
      <c r="AA10" s="34"/>
      <c r="AB10" s="34"/>
      <c r="AC10" s="34"/>
      <c r="AD10" s="41">
        <f>データ!R6</f>
        <v>4200</v>
      </c>
      <c r="AE10" s="41"/>
      <c r="AF10" s="41"/>
      <c r="AG10" s="41"/>
      <c r="AH10" s="41"/>
      <c r="AI10" s="41"/>
      <c r="AJ10" s="41"/>
      <c r="AK10" s="2"/>
      <c r="AL10" s="41">
        <f>データ!V6</f>
        <v>1762</v>
      </c>
      <c r="AM10" s="41"/>
      <c r="AN10" s="41"/>
      <c r="AO10" s="41"/>
      <c r="AP10" s="41"/>
      <c r="AQ10" s="41"/>
      <c r="AR10" s="41"/>
      <c r="AS10" s="41"/>
      <c r="AT10" s="34">
        <f>データ!W6</f>
        <v>0.22</v>
      </c>
      <c r="AU10" s="34"/>
      <c r="AV10" s="34"/>
      <c r="AW10" s="34"/>
      <c r="AX10" s="34"/>
      <c r="AY10" s="34"/>
      <c r="AZ10" s="34"/>
      <c r="BA10" s="34"/>
      <c r="BB10" s="34">
        <f>データ!X6</f>
        <v>8009.09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hHBaCXKrpM2zXgr1qP+zPURU9iQK+YBolmw/BzvJkDPhKF6452FQEZgHn6NwHyCqiiHcPRhfjrfxxGDBOt8o6g==" saltValue="lBhtuUKIkL5F7UAdqCAG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82317</v>
      </c>
      <c r="D6" s="19">
        <f t="shared" si="3"/>
        <v>46</v>
      </c>
      <c r="E6" s="19">
        <f t="shared" si="3"/>
        <v>18</v>
      </c>
      <c r="F6" s="19">
        <f t="shared" si="3"/>
        <v>0</v>
      </c>
      <c r="G6" s="19">
        <f t="shared" si="3"/>
        <v>0</v>
      </c>
      <c r="H6" s="19" t="str">
        <f t="shared" si="3"/>
        <v>茨城県　桜川市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60.63</v>
      </c>
      <c r="P6" s="20">
        <f t="shared" si="3"/>
        <v>4.63</v>
      </c>
      <c r="Q6" s="20">
        <f t="shared" si="3"/>
        <v>100</v>
      </c>
      <c r="R6" s="20">
        <f t="shared" si="3"/>
        <v>4200</v>
      </c>
      <c r="S6" s="20">
        <f t="shared" si="3"/>
        <v>38250</v>
      </c>
      <c r="T6" s="20">
        <f t="shared" si="3"/>
        <v>180.06</v>
      </c>
      <c r="U6" s="20">
        <f t="shared" si="3"/>
        <v>212.43</v>
      </c>
      <c r="V6" s="20">
        <f t="shared" si="3"/>
        <v>1762</v>
      </c>
      <c r="W6" s="20">
        <f t="shared" si="3"/>
        <v>0.22</v>
      </c>
      <c r="X6" s="20">
        <f t="shared" si="3"/>
        <v>8009.09</v>
      </c>
      <c r="Y6" s="21" t="str">
        <f>IF(Y7="",NA(),Y7)</f>
        <v>-</v>
      </c>
      <c r="Z6" s="21">
        <f t="shared" ref="Z6:AH6" si="4">IF(Z7="",NA(),Z7)</f>
        <v>120.88</v>
      </c>
      <c r="AA6" s="21">
        <f t="shared" si="4"/>
        <v>102.75</v>
      </c>
      <c r="AB6" s="21">
        <f t="shared" si="4"/>
        <v>114.41</v>
      </c>
      <c r="AC6" s="21">
        <f t="shared" si="4"/>
        <v>103.26</v>
      </c>
      <c r="AD6" s="21" t="str">
        <f t="shared" si="4"/>
        <v>-</v>
      </c>
      <c r="AE6" s="21">
        <f t="shared" si="4"/>
        <v>95.33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162.82</v>
      </c>
      <c r="AQ6" s="21">
        <f t="shared" si="5"/>
        <v>83.92</v>
      </c>
      <c r="AR6" s="21">
        <f t="shared" si="5"/>
        <v>89.31</v>
      </c>
      <c r="AS6" s="21">
        <f t="shared" si="5"/>
        <v>91.33</v>
      </c>
      <c r="AT6" s="20" t="str">
        <f>IF(AT7="","",IF(AT7="-","【-】","【"&amp;SUBSTITUTE(TEXT(AT7,"#,##0.00"),"-","△")&amp;"】"))</f>
        <v>【111.69】</v>
      </c>
      <c r="AU6" s="21" t="str">
        <f>IF(AU7="",NA(),AU7)</f>
        <v>-</v>
      </c>
      <c r="AV6" s="21">
        <f t="shared" ref="AV6:BD6" si="6">IF(AV7="",NA(),AV7)</f>
        <v>330.32</v>
      </c>
      <c r="AW6" s="21">
        <f t="shared" si="6"/>
        <v>352.61</v>
      </c>
      <c r="AX6" s="21">
        <f t="shared" si="6"/>
        <v>431.02</v>
      </c>
      <c r="AY6" s="21">
        <f t="shared" si="6"/>
        <v>552.80999999999995</v>
      </c>
      <c r="AZ6" s="21" t="str">
        <f t="shared" si="6"/>
        <v>-</v>
      </c>
      <c r="BA6" s="21">
        <f t="shared" si="6"/>
        <v>125.61</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398.42</v>
      </c>
      <c r="BM6" s="21">
        <f t="shared" si="7"/>
        <v>294.08999999999997</v>
      </c>
      <c r="BN6" s="21">
        <f t="shared" si="7"/>
        <v>294.08999999999997</v>
      </c>
      <c r="BO6" s="21">
        <f t="shared" si="7"/>
        <v>338.47</v>
      </c>
      <c r="BP6" s="20" t="str">
        <f>IF(BP7="","",IF(BP7="-","【-】","【"&amp;SUBSTITUTE(TEXT(BP7,"#,##0.00"),"-","△")&amp;"】"))</f>
        <v>【349.83】</v>
      </c>
      <c r="BQ6" s="21" t="str">
        <f>IF(BQ7="",NA(),BQ7)</f>
        <v>-</v>
      </c>
      <c r="BR6" s="21">
        <f t="shared" ref="BR6:BZ6" si="8">IF(BR7="",NA(),BR7)</f>
        <v>71.09</v>
      </c>
      <c r="BS6" s="21">
        <f t="shared" si="8"/>
        <v>69.66</v>
      </c>
      <c r="BT6" s="21">
        <f t="shared" si="8"/>
        <v>77.12</v>
      </c>
      <c r="BU6" s="21">
        <f t="shared" si="8"/>
        <v>62.18</v>
      </c>
      <c r="BV6" s="21" t="str">
        <f t="shared" si="8"/>
        <v>-</v>
      </c>
      <c r="BW6" s="21">
        <f t="shared" si="8"/>
        <v>50.7</v>
      </c>
      <c r="BX6" s="21">
        <f t="shared" si="8"/>
        <v>60</v>
      </c>
      <c r="BY6" s="21">
        <f t="shared" si="8"/>
        <v>59.01</v>
      </c>
      <c r="BZ6" s="21">
        <f t="shared" si="8"/>
        <v>56.06</v>
      </c>
      <c r="CA6" s="20" t="str">
        <f>IF(CA7="","",IF(CA7="-","【-】","【"&amp;SUBSTITUTE(TEXT(CA7,"#,##0.00"),"-","△")&amp;"】"))</f>
        <v>【53.65】</v>
      </c>
      <c r="CB6" s="21" t="str">
        <f>IF(CB7="",NA(),CB7)</f>
        <v>-</v>
      </c>
      <c r="CC6" s="21">
        <f t="shared" ref="CC6:CK6" si="9">IF(CC7="",NA(),CC7)</f>
        <v>266.33</v>
      </c>
      <c r="CD6" s="21">
        <f t="shared" si="9"/>
        <v>270.76</v>
      </c>
      <c r="CE6" s="21">
        <f t="shared" si="9"/>
        <v>282.89</v>
      </c>
      <c r="CF6" s="21">
        <f t="shared" si="9"/>
        <v>296.97000000000003</v>
      </c>
      <c r="CG6" s="21" t="str">
        <f t="shared" si="9"/>
        <v>-</v>
      </c>
      <c r="CH6" s="21">
        <f t="shared" si="9"/>
        <v>289.81</v>
      </c>
      <c r="CI6" s="21">
        <f t="shared" si="9"/>
        <v>282.70999999999998</v>
      </c>
      <c r="CJ6" s="21">
        <f t="shared" si="9"/>
        <v>291.82</v>
      </c>
      <c r="CK6" s="21">
        <f t="shared" si="9"/>
        <v>304.36</v>
      </c>
      <c r="CL6" s="20" t="str">
        <f>IF(CL7="","",IF(CL7="-","【-】","【"&amp;SUBSTITUTE(TEXT(CL7,"#,##0.00"),"-","△")&amp;"】"))</f>
        <v>【307.86】</v>
      </c>
      <c r="CM6" s="21" t="str">
        <f>IF(CM7="",NA(),CM7)</f>
        <v>-</v>
      </c>
      <c r="CN6" s="21">
        <f t="shared" ref="CN6:CV6" si="10">IF(CN7="",NA(),CN7)</f>
        <v>61.07</v>
      </c>
      <c r="CO6" s="21">
        <f t="shared" si="10"/>
        <v>61.07</v>
      </c>
      <c r="CP6" s="21">
        <f t="shared" si="10"/>
        <v>61.07</v>
      </c>
      <c r="CQ6" s="21">
        <f t="shared" si="10"/>
        <v>61.07</v>
      </c>
      <c r="CR6" s="21" t="str">
        <f t="shared" si="10"/>
        <v>-</v>
      </c>
      <c r="CS6" s="21">
        <f t="shared" si="10"/>
        <v>56.45</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88.43</v>
      </c>
      <c r="DF6" s="21">
        <f t="shared" si="11"/>
        <v>90.34</v>
      </c>
      <c r="DG6" s="21">
        <f t="shared" si="11"/>
        <v>90.57</v>
      </c>
      <c r="DH6" s="20" t="str">
        <f>IF(DH7="","",IF(DH7="-","【-】","【"&amp;SUBSTITUTE(TEXT(DH7,"#,##0.00"),"-","△")&amp;"】"))</f>
        <v>【85.31】</v>
      </c>
      <c r="DI6" s="21" t="str">
        <f>IF(DI7="",NA(),DI7)</f>
        <v>-</v>
      </c>
      <c r="DJ6" s="21">
        <f t="shared" ref="DJ6:DR6" si="12">IF(DJ7="",NA(),DJ7)</f>
        <v>5.29</v>
      </c>
      <c r="DK6" s="21">
        <f t="shared" si="12"/>
        <v>10.58</v>
      </c>
      <c r="DL6" s="21">
        <f t="shared" si="12"/>
        <v>15.75</v>
      </c>
      <c r="DM6" s="21">
        <f t="shared" si="12"/>
        <v>20.73</v>
      </c>
      <c r="DN6" s="21" t="str">
        <f t="shared" si="12"/>
        <v>-</v>
      </c>
      <c r="DO6" s="21">
        <f t="shared" si="12"/>
        <v>15.4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82317</v>
      </c>
      <c r="D7" s="23">
        <v>46</v>
      </c>
      <c r="E7" s="23">
        <v>18</v>
      </c>
      <c r="F7" s="23">
        <v>0</v>
      </c>
      <c r="G7" s="23">
        <v>0</v>
      </c>
      <c r="H7" s="23" t="s">
        <v>96</v>
      </c>
      <c r="I7" s="23" t="s">
        <v>97</v>
      </c>
      <c r="J7" s="23" t="s">
        <v>98</v>
      </c>
      <c r="K7" s="23" t="s">
        <v>99</v>
      </c>
      <c r="L7" s="23" t="s">
        <v>100</v>
      </c>
      <c r="M7" s="23" t="s">
        <v>101</v>
      </c>
      <c r="N7" s="24" t="s">
        <v>102</v>
      </c>
      <c r="O7" s="24">
        <v>60.63</v>
      </c>
      <c r="P7" s="24">
        <v>4.63</v>
      </c>
      <c r="Q7" s="24">
        <v>100</v>
      </c>
      <c r="R7" s="24">
        <v>4200</v>
      </c>
      <c r="S7" s="24">
        <v>38250</v>
      </c>
      <c r="T7" s="24">
        <v>180.06</v>
      </c>
      <c r="U7" s="24">
        <v>212.43</v>
      </c>
      <c r="V7" s="24">
        <v>1762</v>
      </c>
      <c r="W7" s="24">
        <v>0.22</v>
      </c>
      <c r="X7" s="24">
        <v>8009.09</v>
      </c>
      <c r="Y7" s="24" t="s">
        <v>102</v>
      </c>
      <c r="Z7" s="24">
        <v>120.88</v>
      </c>
      <c r="AA7" s="24">
        <v>102.75</v>
      </c>
      <c r="AB7" s="24">
        <v>114.41</v>
      </c>
      <c r="AC7" s="24">
        <v>103.26</v>
      </c>
      <c r="AD7" s="24" t="s">
        <v>102</v>
      </c>
      <c r="AE7" s="24">
        <v>95.33</v>
      </c>
      <c r="AF7" s="24">
        <v>100.41</v>
      </c>
      <c r="AG7" s="24">
        <v>100.17</v>
      </c>
      <c r="AH7" s="24">
        <v>96.95</v>
      </c>
      <c r="AI7" s="24">
        <v>96.62</v>
      </c>
      <c r="AJ7" s="24" t="s">
        <v>102</v>
      </c>
      <c r="AK7" s="24">
        <v>0</v>
      </c>
      <c r="AL7" s="24">
        <v>0</v>
      </c>
      <c r="AM7" s="24">
        <v>0</v>
      </c>
      <c r="AN7" s="24">
        <v>0</v>
      </c>
      <c r="AO7" s="24" t="s">
        <v>102</v>
      </c>
      <c r="AP7" s="24">
        <v>162.82</v>
      </c>
      <c r="AQ7" s="24">
        <v>83.92</v>
      </c>
      <c r="AR7" s="24">
        <v>89.31</v>
      </c>
      <c r="AS7" s="24">
        <v>91.33</v>
      </c>
      <c r="AT7" s="24">
        <v>111.69</v>
      </c>
      <c r="AU7" s="24" t="s">
        <v>102</v>
      </c>
      <c r="AV7" s="24">
        <v>330.32</v>
      </c>
      <c r="AW7" s="24">
        <v>352.61</v>
      </c>
      <c r="AX7" s="24">
        <v>431.02</v>
      </c>
      <c r="AY7" s="24">
        <v>552.80999999999995</v>
      </c>
      <c r="AZ7" s="24" t="s">
        <v>102</v>
      </c>
      <c r="BA7" s="24">
        <v>125.61</v>
      </c>
      <c r="BB7" s="24">
        <v>122.71</v>
      </c>
      <c r="BC7" s="24">
        <v>138.19999999999999</v>
      </c>
      <c r="BD7" s="24">
        <v>126.97</v>
      </c>
      <c r="BE7" s="24">
        <v>111.29</v>
      </c>
      <c r="BF7" s="24" t="s">
        <v>102</v>
      </c>
      <c r="BG7" s="24">
        <v>0</v>
      </c>
      <c r="BH7" s="24">
        <v>0</v>
      </c>
      <c r="BI7" s="24">
        <v>0</v>
      </c>
      <c r="BJ7" s="24">
        <v>0</v>
      </c>
      <c r="BK7" s="24" t="s">
        <v>102</v>
      </c>
      <c r="BL7" s="24">
        <v>398.42</v>
      </c>
      <c r="BM7" s="24">
        <v>294.08999999999997</v>
      </c>
      <c r="BN7" s="24">
        <v>294.08999999999997</v>
      </c>
      <c r="BO7" s="24">
        <v>338.47</v>
      </c>
      <c r="BP7" s="24">
        <v>349.83</v>
      </c>
      <c r="BQ7" s="24" t="s">
        <v>102</v>
      </c>
      <c r="BR7" s="24">
        <v>71.09</v>
      </c>
      <c r="BS7" s="24">
        <v>69.66</v>
      </c>
      <c r="BT7" s="24">
        <v>77.12</v>
      </c>
      <c r="BU7" s="24">
        <v>62.18</v>
      </c>
      <c r="BV7" s="24" t="s">
        <v>102</v>
      </c>
      <c r="BW7" s="24">
        <v>50.7</v>
      </c>
      <c r="BX7" s="24">
        <v>60</v>
      </c>
      <c r="BY7" s="24">
        <v>59.01</v>
      </c>
      <c r="BZ7" s="24">
        <v>56.06</v>
      </c>
      <c r="CA7" s="24">
        <v>53.65</v>
      </c>
      <c r="CB7" s="24" t="s">
        <v>102</v>
      </c>
      <c r="CC7" s="24">
        <v>266.33</v>
      </c>
      <c r="CD7" s="24">
        <v>270.76</v>
      </c>
      <c r="CE7" s="24">
        <v>282.89</v>
      </c>
      <c r="CF7" s="24">
        <v>296.97000000000003</v>
      </c>
      <c r="CG7" s="24" t="s">
        <v>102</v>
      </c>
      <c r="CH7" s="24">
        <v>289.81</v>
      </c>
      <c r="CI7" s="24">
        <v>282.70999999999998</v>
      </c>
      <c r="CJ7" s="24">
        <v>291.82</v>
      </c>
      <c r="CK7" s="24">
        <v>304.36</v>
      </c>
      <c r="CL7" s="24">
        <v>307.86</v>
      </c>
      <c r="CM7" s="24" t="s">
        <v>102</v>
      </c>
      <c r="CN7" s="24">
        <v>61.07</v>
      </c>
      <c r="CO7" s="24">
        <v>61.07</v>
      </c>
      <c r="CP7" s="24">
        <v>61.07</v>
      </c>
      <c r="CQ7" s="24">
        <v>61.07</v>
      </c>
      <c r="CR7" s="24" t="s">
        <v>102</v>
      </c>
      <c r="CS7" s="24">
        <v>56.45</v>
      </c>
      <c r="CT7" s="24">
        <v>56.52</v>
      </c>
      <c r="CU7" s="24">
        <v>88.45</v>
      </c>
      <c r="CV7" s="24">
        <v>54.08</v>
      </c>
      <c r="CW7" s="24">
        <v>54.61</v>
      </c>
      <c r="CX7" s="24" t="s">
        <v>102</v>
      </c>
      <c r="CY7" s="24">
        <v>100</v>
      </c>
      <c r="CZ7" s="24">
        <v>100</v>
      </c>
      <c r="DA7" s="24">
        <v>100</v>
      </c>
      <c r="DB7" s="24">
        <v>100</v>
      </c>
      <c r="DC7" s="24" t="s">
        <v>102</v>
      </c>
      <c r="DD7" s="24">
        <v>54.99</v>
      </c>
      <c r="DE7" s="24">
        <v>88.43</v>
      </c>
      <c r="DF7" s="24">
        <v>90.34</v>
      </c>
      <c r="DG7" s="24">
        <v>90.57</v>
      </c>
      <c r="DH7" s="24">
        <v>85.31</v>
      </c>
      <c r="DI7" s="24" t="s">
        <v>102</v>
      </c>
      <c r="DJ7" s="24">
        <v>5.29</v>
      </c>
      <c r="DK7" s="24">
        <v>10.58</v>
      </c>
      <c r="DL7" s="24">
        <v>15.75</v>
      </c>
      <c r="DM7" s="24">
        <v>20.73</v>
      </c>
      <c r="DN7" s="24" t="s">
        <v>102</v>
      </c>
      <c r="DO7" s="24">
        <v>15.4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2025-01-30T00:14:06Z</cp:lastPrinted>
  <dcterms:created xsi:type="dcterms:W3CDTF">2025-01-24T07:23:59Z</dcterms:created>
  <dcterms:modified xsi:type="dcterms:W3CDTF">2025-03-04T02:51:12Z</dcterms:modified>
  <cp:category/>
</cp:coreProperties>
</file>