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686\Desktop\"/>
    </mc:Choice>
  </mc:AlternateContent>
  <workbookProtection workbookAlgorithmName="SHA-512" workbookHashValue="mXRB7OQosoo5DuoPdhSoQajGMDym2H73ZJ5pK9HyXM1ZBQur3q7gFsaGdoUOq2JmZDZETc7o3OjpGztmQWy0Gg==" workbookSaltValue="wCdKUYuqmA14zJ6jpOEFpA==" workbookSpinCount="100000" lockStructure="1"/>
  <bookViews>
    <workbookView xWindow="0" yWindow="0" windowWidth="21570" windowHeight="74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<sst xmlns="http://schemas.openxmlformats.org/spreadsheetml/2006/main" count="228" uniqueCount="111">
  <si>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</si>
  <si>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</si>
  <si>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</si>
  <si>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</si>
  <si>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</si>
  <si>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</si>
  <si>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</si>
  <si>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</si>
  <si>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</si>
  <si>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</si>
  <si>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</si>
  <si>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</si>
  <si>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</si>
  <si>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</si>
  <si>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</si>
  <si>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</si>
  <si>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</si>
  <si>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</si>
  <si>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</si>
  <si>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</si>
  <si>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</si>
  <si>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</si>
  <si>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</si>
  <si>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</si>
  <si>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</si>
  <si>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</si>
  <si>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</si>
  <si>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</si>
  <si>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</si>
  <si>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</si>
  <si>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</si>
  <si>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</si>
  <si>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</si>
  <si>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</si>
  <si>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</si>
  <si>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</si>
  <si>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</si>
  <si>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</si>
  <si>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</si>
  <si>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</si>
  <si>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</si>
  <si>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</si>
  <si>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</si>
  <si>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</si>
  <si>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</si>
  <si>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</si>
  <si>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</si>
  <si>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</si>
  <si>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</si>
  <si>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</si>
  <si>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</si>
  <si>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</si>
  <si>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</si>
  <si>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</si>
  <si>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</si>
  <si>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</si>
  <si>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</si>
  <si>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</si>
  <si>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</si>
  <si>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</si>
  <si>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</si>
  <si>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</si>
  <si>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</si>
  <si>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</si>
  <si>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</si>
  <si>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</si>
  <si>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</si>
  <si>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</si>
  <si>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</si>
  <si>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</si>
  <si>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</si>
  <si>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</si>
  <si>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</si>
  <si>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</si>
  <si>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</si>
  <si>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</si>
  <si>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</si>
  <si>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</si>
  <si>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</si>
  <si>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</si>
  <si>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</si>
  <si>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</si>
  <si>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</si>
  <si>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</si>
  <si>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</si>
  <si>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</si>
  <si>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</si>
  <si>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</si>
  <si>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</si>
  <si>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</si>
  <si>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</si>
  <si>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</si>
  <si>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</si>
  <si>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</si>
  <si>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</si>
  <si>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</si>
  <si>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</si>
  <si>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</si>
  <si>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</si>
  <si>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</si>
  <si>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</si>
  <si>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</si>
  <si>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</si>
  <si>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</si>
  <si>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</si>
  <si>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</si>
  <si>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</si>
  <si>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</si>
  <si>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水道事業は、従来から赤字採算で資金繰りが厳しい状況にあり、経営の健全性に喫緊の課題がある。今後は人口減少等に伴う料金収入の減少、管路・施設等の老朽化による更新事業費の増加など、さらに厳しい経営環境が見込まれる。
　住民にとって必要なインフラとして将来にわたり安定的に事業を継続していくために、中長期的な視点から現状等を踏まえたうえで、料金改定しさらなる給水収益を確保することは、もはや避けてはとおれない課題である。収益面での改善策が必須であり、さらなる経費削減にも取り組む必要がある。
　また、適切な漏水修繕の実施により有収率の向上を図り、適切な更新投資を行うことにより安定的な水の供給を目指す。</t>
    <rPh sb="196" eb="197">
      <t>サ</t>
    </rPh>
    <rPh sb="205" eb="207">
      <t>カダイ</t>
    </rPh>
    <rPh sb="211" eb="213">
      <t>シュウエキ</t>
    </rPh>
    <rPh sb="220" eb="222">
      <t>ヒッス</t>
    </rPh>
    <phoneticPr fontId="4"/>
  </si>
  <si>
    <t>①経常収支比率
　令和5年度は前年度に引き続き100％を超えた。一般会計からの繰入金を大幅に増額したことによるもので、水道事業運営に係る給水収益を料金収入で賄えていない状況に変化はない。水道事業としては経費削減等の経営努力を続けつつ、料金改定の必要性を審議会などに諮っていく。
②累積欠損金比率
　経常収支比率と同様の理由により、累積欠損金を解消することができた。今後も繰入を続けないと欠損金が発生するため、引続き経営状況を注視していく。
③流動比率
　一般会計からの繰入金が増加したため上昇した。しかしながら、一般会計からの繰入金に頼らざるを得ないため、内部留保を増やすことができるかは、繰入金額による、厳しい状況である。
④企業債残高対給水収益比率
　収益規模に対して借入は抑制されているため平均より低い状況ではあるが、更新工事が先送りになっていることが課題である。
⑤料金回収率⑥給水原価
　給水原価が平均よりも高く供給単価を上回る状況が続いており、改善が必要な状況である。
⑦施設利用率⑧有収率
　施設利用率は高いものの有収率が低い水準であることから、漏水水量の増加により給水水量が収益に結び付いていないことが考えられる。衛星調査などの対策による効果は限定的であり、有収率の急激な改善を見込むことは難しいが、引続き向上に努めていく。</t>
    <rPh sb="1" eb="7">
      <t>ケイジョウシュウシヒリツ</t>
    </rPh>
    <rPh sb="9" eb="11">
      <t>レイワ</t>
    </rPh>
    <rPh sb="12" eb="14">
      <t>ネンド</t>
    </rPh>
    <rPh sb="15" eb="18">
      <t>ゼンネンド</t>
    </rPh>
    <rPh sb="19" eb="20">
      <t>ヒ</t>
    </rPh>
    <rPh sb="21" eb="22">
      <t>ツヅ</t>
    </rPh>
    <rPh sb="28" eb="29">
      <t>コ</t>
    </rPh>
    <rPh sb="32" eb="36">
      <t>イッパンカイケイ</t>
    </rPh>
    <rPh sb="39" eb="42">
      <t>クリイレキン</t>
    </rPh>
    <rPh sb="43" eb="45">
      <t>オオハバ</t>
    </rPh>
    <rPh sb="46" eb="48">
      <t>ゾウガク</t>
    </rPh>
    <rPh sb="59" eb="63">
      <t>スイドウジギョウ</t>
    </rPh>
    <rPh sb="63" eb="65">
      <t>ウンエイ</t>
    </rPh>
    <rPh sb="66" eb="67">
      <t>カカ</t>
    </rPh>
    <rPh sb="68" eb="72">
      <t>キュウスイシュウエキ</t>
    </rPh>
    <rPh sb="73" eb="77">
      <t>リョウキンシュウニュウ</t>
    </rPh>
    <rPh sb="78" eb="79">
      <t>マカナ</t>
    </rPh>
    <rPh sb="84" eb="86">
      <t>ジョウキョウ</t>
    </rPh>
    <rPh sb="87" eb="89">
      <t>ヘンカ</t>
    </rPh>
    <rPh sb="93" eb="97">
      <t>スイドウジギョウ</t>
    </rPh>
    <rPh sb="101" eb="103">
      <t>ケイヒ</t>
    </rPh>
    <rPh sb="105" eb="106">
      <t>トウ</t>
    </rPh>
    <rPh sb="107" eb="111">
      <t>ケイエイドリョク</t>
    </rPh>
    <rPh sb="112" eb="113">
      <t>ツヅ</t>
    </rPh>
    <rPh sb="117" eb="121">
      <t>リョウキンカイテイ</t>
    </rPh>
    <rPh sb="122" eb="125">
      <t>ヒツヨウセイ</t>
    </rPh>
    <rPh sb="126" eb="129">
      <t>シンギカイ</t>
    </rPh>
    <rPh sb="132" eb="133">
      <t>ハカ</t>
    </rPh>
    <rPh sb="140" eb="147">
      <t>ルイセキケッソンキンヒリツ</t>
    </rPh>
    <rPh sb="149" eb="153">
      <t>ケイジョウシュウシ</t>
    </rPh>
    <rPh sb="153" eb="155">
      <t>ヒリツ</t>
    </rPh>
    <rPh sb="156" eb="158">
      <t>ドウヨウ</t>
    </rPh>
    <rPh sb="159" eb="161">
      <t>リユウ</t>
    </rPh>
    <rPh sb="165" eb="169">
      <t>ルイセキケッソン</t>
    </rPh>
    <rPh sb="169" eb="170">
      <t>キン</t>
    </rPh>
    <rPh sb="171" eb="173">
      <t>カイショウ</t>
    </rPh>
    <rPh sb="182" eb="184">
      <t>コンゴ</t>
    </rPh>
    <rPh sb="185" eb="187">
      <t>クリイレ</t>
    </rPh>
    <rPh sb="187" eb="188">
      <t>キン</t>
    </rPh>
    <rPh sb="192" eb="194">
      <t>ウンエイ</t>
    </rPh>
    <rPh sb="198" eb="201">
      <t>ケッソンキン</t>
    </rPh>
    <rPh sb="202" eb="204">
      <t>ハッセイ</t>
    </rPh>
    <rPh sb="217" eb="219">
      <t>チュウシ</t>
    </rPh>
    <rPh sb="226" eb="230">
      <t>リュウドウヒリツ</t>
    </rPh>
    <rPh sb="232" eb="234">
      <t>イッパン</t>
    </rPh>
    <rPh sb="234" eb="236">
      <t>カイケイ</t>
    </rPh>
    <rPh sb="239" eb="241">
      <t>クリイレ</t>
    </rPh>
    <rPh sb="241" eb="242">
      <t>キン</t>
    </rPh>
    <rPh sb="243" eb="245">
      <t>ゾウカ</t>
    </rPh>
    <rPh sb="249" eb="251">
      <t>ジョウショウ</t>
    </rPh>
    <rPh sb="522" eb="524">
      <t>キュウゲキ</t>
    </rPh>
    <rPh sb="534" eb="535">
      <t>ムズカ</t>
    </rPh>
    <rPh sb="535" eb="538">
      <t>ゲンテイテキ</t>
    </rPh>
    <rPh sb="541" eb="543">
      <t>コウジョウ</t>
    </rPh>
    <rPh sb="544" eb="545">
      <t>ツト</t>
    </rPh>
    <rPh sb="563" eb="564">
      <t>ヒ</t>
    </rPh>
    <rPh sb="564" eb="565">
      <t>ツヅ</t>
    </rPh>
    <phoneticPr fontId="4"/>
  </si>
  <si>
    <t>①有形固定資産減価償却率
　平均値よりも高い水準であり、資産の老朽化が全体として進んでいることを表している。漏水等の修繕工事が増えている一因であり、必要な投資を早急に実現できるよう計画を進めていく。
②管路経年化率
　今後耐用年数に達し更新時期を迎える管路が増加することから計画的な更新が必要である。
③管路更新率
　平均値を大きく下回っており、計画的な更新ができていない状況と言える。前年度からの繰越工事、下水道工事の影響による受託工事により一時的に更新率が高くなったが、依然として非常に低い水準に留まる。将来世代への負担を先送りにしている状況といえ、更新資金を確保するための料金改定、繰入金の更なる増額が不可欠である。今後更新率の向上に努める。</t>
    <rPh sb="193" eb="196">
      <t>ゼンネンド</t>
    </rPh>
    <rPh sb="199" eb="201">
      <t>クリコシ</t>
    </rPh>
    <rPh sb="201" eb="203">
      <t>コウジ</t>
    </rPh>
    <rPh sb="204" eb="207">
      <t>ゲスイドウ</t>
    </rPh>
    <rPh sb="207" eb="209">
      <t>コウジ</t>
    </rPh>
    <rPh sb="210" eb="212">
      <t>エイキョウ</t>
    </rPh>
    <rPh sb="215" eb="219">
      <t>ジュタクコウジ</t>
    </rPh>
    <rPh sb="222" eb="225">
      <t>イチジテキ</t>
    </rPh>
    <rPh sb="226" eb="229">
      <t>コウシンリツ</t>
    </rPh>
    <rPh sb="230" eb="231">
      <t>タカ</t>
    </rPh>
    <rPh sb="237" eb="239">
      <t>イゼン</t>
    </rPh>
    <rPh sb="242" eb="244">
      <t>ヒジョウ</t>
    </rPh>
    <rPh sb="245" eb="246">
      <t>ヒク</t>
    </rPh>
    <rPh sb="247" eb="249">
      <t>スイジュン</t>
    </rPh>
    <rPh sb="250" eb="251">
      <t>トド</t>
    </rPh>
    <rPh sb="254" eb="258">
      <t>ショウライセダイ</t>
    </rPh>
    <rPh sb="260" eb="262">
      <t>フタン</t>
    </rPh>
    <rPh sb="263" eb="265">
      <t>サキオク</t>
    </rPh>
    <rPh sb="271" eb="273">
      <t>ジョウキョウ</t>
    </rPh>
    <rPh sb="277" eb="281">
      <t>コウシンシキン</t>
    </rPh>
    <rPh sb="282" eb="284">
      <t>カクホ</t>
    </rPh>
    <rPh sb="289" eb="293">
      <t>リョウキンカイテイ</t>
    </rPh>
    <rPh sb="294" eb="297">
      <t>クリイレキン</t>
    </rPh>
    <rPh sb="298" eb="299">
      <t>サラ</t>
    </rPh>
    <rPh sb="301" eb="303">
      <t>ゾウガク</t>
    </rPh>
    <rPh sb="304" eb="307">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</si>
</sst>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0.02</c:v>
                </c:pt>
                <c:pt idx="2">
                  <c:v>0.06</c:v>
                </c:pt>
                <c:pt idx="3">
                  <c:v>0.03</c:v>
                </c:pt>
                <c:pt idx="4">
                  <c:v>0.23</c:v>
                </c:pt>
              </c:numCache>
            </c:numRef>
          </c:val>
          <c:extLst>
            <c:ext xmlns:c16="http://schemas.microsoft.com/office/drawing/2014/chart" uri="{C3380CC4-5D6E-409C-BE32-E72D297353CC}">
              <c16:uniqueId val="{00000000-9BA6-41BD-9657-996E9FF4BC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BA6-41BD-9657-996E9FF4BC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71.7</c:v>
                </c:pt>
                <c:pt idx="1">
                  <c:v>74.290000000000006</c:v>
                </c:pt>
                <c:pt idx="2">
                  <c:v>68.75</c:v>
                </c:pt>
                <c:pt idx="3">
                  <c:v>77.72</c:v>
                </c:pt>
                <c:pt idx="4">
                  <c:v>66.17</c:v>
                </c:pt>
              </c:numCache>
            </c:numRef>
          </c:val>
          <c:extLst>
            <c:ext xmlns:c16="http://schemas.microsoft.com/office/drawing/2014/chart" uri="{C3380CC4-5D6E-409C-BE32-E72D297353CC}">
              <c16:uniqueId val="{00000000-EA49-4035-848C-4734AB7A17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A49-4035-848C-4734AB7A17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60.44</c:v>
                </c:pt>
                <c:pt idx="1">
                  <c:v>59.36</c:v>
                </c:pt>
                <c:pt idx="2">
                  <c:v>63.69</c:v>
                </c:pt>
                <c:pt idx="3">
                  <c:v>64.2</c:v>
                </c:pt>
                <c:pt idx="4">
                  <c:v>63.75</c:v>
                </c:pt>
              </c:numCache>
            </c:numRef>
          </c:val>
          <c:extLst>
            <c:ext xmlns:c16="http://schemas.microsoft.com/office/drawing/2014/chart" uri="{C3380CC4-5D6E-409C-BE32-E72D297353CC}">
              <c16:uniqueId val="{00000000-11CF-406C-AD19-E16A918E8B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1CF-406C-AD19-E16A918E8B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91.32</c:v>
                </c:pt>
                <c:pt idx="1">
                  <c:v>96.54</c:v>
                </c:pt>
                <c:pt idx="2">
                  <c:v>93.48</c:v>
                </c:pt>
                <c:pt idx="3">
                  <c:v>116.63</c:v>
                </c:pt>
                <c:pt idx="4">
                  <c:v>115.87</c:v>
                </c:pt>
              </c:numCache>
            </c:numRef>
          </c:val>
          <c:extLst>
            <c:ext xmlns:c16="http://schemas.microsoft.com/office/drawing/2014/chart" uri="{C3380CC4-5D6E-409C-BE32-E72D297353CC}">
              <c16:uniqueId val="{00000000-C06B-4FDE-8747-E597A88F5D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C06B-4FDE-8747-E597A88F5D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60.65</c:v>
                </c:pt>
                <c:pt idx="1">
                  <c:v>62.1</c:v>
                </c:pt>
                <c:pt idx="2">
                  <c:v>63.47</c:v>
                </c:pt>
                <c:pt idx="3">
                  <c:v>64.91</c:v>
                </c:pt>
                <c:pt idx="4">
                  <c:v>65.7</c:v>
                </c:pt>
              </c:numCache>
            </c:numRef>
          </c:val>
          <c:extLst>
            <c:ext xmlns:c16="http://schemas.microsoft.com/office/drawing/2014/chart" uri="{C3380CC4-5D6E-409C-BE32-E72D297353CC}">
              <c16:uniqueId val="{00000000-CCDC-4B88-954D-DCBC40A580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CCDC-4B88-954D-DCBC40A580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10.050000000000001</c:v>
                </c:pt>
                <c:pt idx="1">
                  <c:v>10.06</c:v>
                </c:pt>
                <c:pt idx="2">
                  <c:v>12.05</c:v>
                </c:pt>
                <c:pt idx="3">
                  <c:v>12.02</c:v>
                </c:pt>
                <c:pt idx="4">
                  <c:v>12.52</c:v>
                </c:pt>
              </c:numCache>
            </c:numRef>
          </c:val>
          <c:extLst>
            <c:ext xmlns:c16="http://schemas.microsoft.com/office/drawing/2014/chart" uri="{C3380CC4-5D6E-409C-BE32-E72D297353CC}">
              <c16:uniqueId val="{00000000-2873-4E1D-AEE0-0F01F27108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2873-4E1D-AEE0-0F01F27108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21.63</c:v>
                </c:pt>
                <c:pt idx="1">
                  <c:v>25.51</c:v>
                </c:pt>
                <c:pt idx="2">
                  <c:v>33.119999999999997</c:v>
                </c:pt>
                <c:pt idx="3">
                  <c:v>12.46</c:v>
                </c:pt>
                <c:pt idx="4" formatCode="#,##0.00;&quot;△&quot;#,##0.00">
                  <c:v>0</c:v>
                </c:pt>
              </c:numCache>
            </c:numRef>
          </c:val>
          <c:extLst>
            <c:ext xmlns:c16="http://schemas.microsoft.com/office/drawing/2014/chart" uri="{C3380CC4-5D6E-409C-BE32-E72D297353CC}">
              <c16:uniqueId val="{00000000-B5E0-4515-963B-DCADF9EB99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5E0-4515-963B-DCADF9EB99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c:v>
                </c:pt>
                <c:pt idx="1">
                  <c:v>46.77</c:v>
                </c:pt>
                <c:pt idx="2">
                  <c:v>74.94</c:v>
                </c:pt>
                <c:pt idx="3">
                  <c:v>140.97</c:v>
                </c:pt>
                <c:pt idx="4">
                  <c:v>185.87</c:v>
                </c:pt>
              </c:numCache>
            </c:numRef>
          </c:val>
          <c:extLst>
            <c:ext xmlns:c16="http://schemas.microsoft.com/office/drawing/2014/chart" uri="{C3380CC4-5D6E-409C-BE32-E72D297353CC}">
              <c16:uniqueId val="{00000000-CF9D-4E4E-8EE3-BF332B35DC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F9D-4E4E-8EE3-BF332B35DC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232.86</c:v>
                </c:pt>
                <c:pt idx="1">
                  <c:v>213.96</c:v>
                </c:pt>
                <c:pt idx="2">
                  <c:v>202.97</c:v>
                </c:pt>
                <c:pt idx="3">
                  <c:v>166.95</c:v>
                </c:pt>
                <c:pt idx="4">
                  <c:v>194.56</c:v>
                </c:pt>
              </c:numCache>
            </c:numRef>
          </c:val>
          <c:extLst>
            <c:ext xmlns:c16="http://schemas.microsoft.com/office/drawing/2014/chart" uri="{C3380CC4-5D6E-409C-BE32-E72D297353CC}">
              <c16:uniqueId val="{00000000-524F-4B20-8E98-D8755836AA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24F-4B20-8E98-D8755836AA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87.23</c:v>
                </c:pt>
                <c:pt idx="1">
                  <c:v>92.47</c:v>
                </c:pt>
                <c:pt idx="2">
                  <c:v>89.68</c:v>
                </c:pt>
                <c:pt idx="3">
                  <c:v>98.76</c:v>
                </c:pt>
                <c:pt idx="4">
                  <c:v>88.56</c:v>
                </c:pt>
              </c:numCache>
            </c:numRef>
          </c:val>
          <c:extLst>
            <c:ext xmlns:c16="http://schemas.microsoft.com/office/drawing/2014/chart" uri="{C3380CC4-5D6E-409C-BE32-E72D297353CC}">
              <c16:uniqueId val="{00000000-06AF-41DB-9FFE-5249B100BA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06AF-41DB-9FFE-5249B100BA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320.95999999999998</c:v>
                </c:pt>
                <c:pt idx="1">
                  <c:v>300.88</c:v>
                </c:pt>
                <c:pt idx="2">
                  <c:v>311.57</c:v>
                </c:pt>
                <c:pt idx="3">
                  <c:v>283.45</c:v>
                </c:pt>
                <c:pt idx="4">
                  <c:v>315.60000000000002</c:v>
                </c:pt>
              </c:numCache>
            </c:numRef>
          </c:val>
          <c:extLst>
            <c:ext xmlns:c16="http://schemas.microsoft.com/office/drawing/2014/chart" uri="{C3380CC4-5D6E-409C-BE32-E72D297353CC}">
              <c16:uniqueId val="{00000000-95F1-4854-A3C2-285C32EEE2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5F1-4854-A3C2-285C32EEE2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桜川市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38250</v>
      </c>
      <c r="AM8" s="44"/>
      <c r="AN8" s="44"/>
      <c r="AO8" s="44"/>
      <c r="AP8" s="44"/>
      <c r="AQ8" s="44"/>
      <c r="AR8" s="44"/>
      <c r="AS8" s="44"/>
      <c r="AT8" s="45">
        <f>データ!$S$6</f>
        <v>180.06</v>
      </c>
      <c r="AU8" s="46"/>
      <c r="AV8" s="46"/>
      <c r="AW8" s="46"/>
      <c r="AX8" s="46"/>
      <c r="AY8" s="46"/>
      <c r="AZ8" s="46"/>
      <c r="BA8" s="46"/>
      <c r="BB8" s="47">
        <f>データ!$T$6</f>
        <v>212.43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69.94</v>
      </c>
      <c r="J10" s="46"/>
      <c r="K10" s="46"/>
      <c r="L10" s="46"/>
      <c r="M10" s="46"/>
      <c r="N10" s="46"/>
      <c r="O10" s="80"/>
      <c r="P10" s="47">
        <f>データ!$P$6</f>
        <v>91.8</v>
      </c>
      <c r="Q10" s="47"/>
      <c r="R10" s="47"/>
      <c r="S10" s="47"/>
      <c r="T10" s="47"/>
      <c r="U10" s="47"/>
      <c r="V10" s="47"/>
      <c r="W10" s="44">
        <f>データ!$Q$6</f>
        <v>5280</v>
      </c>
      <c r="X10" s="44"/>
      <c r="Y10" s="44"/>
      <c r="Z10" s="44"/>
      <c r="AA10" s="44"/>
      <c r="AB10" s="44"/>
      <c r="AC10" s="44"/>
      <c r="AD10" s="2"/>
      <c r="AE10" s="2"/>
      <c r="AF10" s="2"/>
      <c r="AG10" s="2"/>
      <c r="AH10" s="2"/>
      <c r="AI10" s="2"/>
      <c r="AJ10" s="2"/>
      <c r="AK10" s="2"/>
      <c r="AL10" s="44">
        <f>データ!$U$6</f>
        <v>33427</v>
      </c>
      <c r="AM10" s="44"/>
      <c r="AN10" s="44"/>
      <c r="AO10" s="44"/>
      <c r="AP10" s="44"/>
      <c r="AQ10" s="44"/>
      <c r="AR10" s="44"/>
      <c r="AS10" s="44"/>
      <c r="AT10" s="45">
        <f>データ!$V$6</f>
        <v>179.78</v>
      </c>
      <c r="AU10" s="46"/>
      <c r="AV10" s="46"/>
      <c r="AW10" s="46"/>
      <c r="AX10" s="46"/>
      <c r="AY10" s="46"/>
      <c r="AZ10" s="46"/>
      <c r="BA10" s="46"/>
      <c r="BB10" s="47">
        <f>データ!$W$6</f>
        <v>185.93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108</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y+wW5CnSnY1mu6J3z6+bldLvS2pBZtcujZWyUcwfBaN1jvhJarTK87yDUCYDiTQS3d2Q+0T5TOoaX7HE4lGdA==" saltValue="4Bi99qB6UupZbQglR8Bx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82317</v>
      </c>
      <c r="D6" s="20">
        <f t="shared" si="3"/>
        <v>46</v>
      </c>
      <c r="E6" s="20">
        <f t="shared" si="3"/>
        <v>1</v>
      </c>
      <c r="F6" s="20">
        <f t="shared" si="3"/>
        <v>0</v>
      </c>
      <c r="G6" s="20">
        <f t="shared" si="3"/>
        <v>1</v>
      </c>
      <c r="H6" s="20" t="str">
        <f t="shared" si="3"/>
        <v>茨城県　桜川市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69.94</v>
      </c>
      <c r="P6" s="21">
        <f t="shared" si="3"/>
        <v>91.8</v>
      </c>
      <c r="Q6" s="21">
        <f t="shared" si="3"/>
        <v>5280</v>
      </c>
      <c r="R6" s="21">
        <f t="shared" si="3"/>
        <v>38250</v>
      </c>
      <c r="S6" s="21">
        <f t="shared" si="3"/>
        <v>180.06</v>
      </c>
      <c r="T6" s="21">
        <f t="shared" si="3"/>
        <v>212.43</v>
      </c>
      <c r="U6" s="21">
        <f t="shared" si="3"/>
        <v>33427</v>
      </c>
      <c r="V6" s="21">
        <f t="shared" si="3"/>
        <v>179.78</v>
      </c>
      <c r="W6" s="21">
        <f t="shared" si="3"/>
        <v>185.93</v>
      </c>
      <c r="X6" s="22">
        <f>IF(X7="",NA(),X7)</f>
        <v>91.32</v>
      </c>
      <c r="Y6" s="22">
        <f t="shared" ref="Y6:AG6" si="4">IF(Y7="",NA(),Y7)</f>
        <v>96.54</v>
      </c>
      <c r="Z6" s="22">
        <f t="shared" si="4"/>
        <v>93.48</v>
      </c>
      <c r="AA6" s="22">
        <f t="shared" si="4"/>
        <v>116.63</v>
      </c>
      <c r="AB6" s="22">
        <f t="shared" si="4"/>
        <v>115.87</v>
      </c>
      <c r="AC6" s="22">
        <f t="shared" si="4"/>
        <v>109.01</v>
      </c>
      <c r="AD6" s="22">
        <f t="shared" si="4"/>
        <v>108.83</v>
      </c>
      <c r="AE6" s="22">
        <f t="shared" si="4"/>
        <v>109.23</v>
      </c>
      <c r="AF6" s="22">
        <f t="shared" si="4"/>
        <v>108.04</v>
      </c>
      <c r="AG6" s="22">
        <f t="shared" si="4"/>
        <v>107.49</v>
      </c>
      <c r="AH6" s="21" t="str">
        <f>IF(AH7="","",IF(AH7="-","【-】","【"&amp;SUBSTITUTE(TEXT(AH7,"#,##0.00"),"-","△")&amp;"】"))</f>
        <v>【108.24】</v>
      </c>
      <c r="AI6" s="22">
        <f>IF(AI7="",NA(),AI7)</f>
        <v>21.63</v>
      </c>
      <c r="AJ6" s="22">
        <f t="shared" ref="AJ6:AR6" si="5">IF(AJ7="",NA(),AJ7)</f>
        <v>25.51</v>
      </c>
      <c r="AK6" s="22">
        <f t="shared" si="5"/>
        <v>33.119999999999997</v>
      </c>
      <c r="AL6" s="22">
        <f t="shared" si="5"/>
        <v>12.46</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40</v>
      </c>
      <c r="AU6" s="22">
        <f t="shared" ref="AU6:BC6" si="6">IF(AU7="",NA(),AU7)</f>
        <v>46.77</v>
      </c>
      <c r="AV6" s="22">
        <f t="shared" si="6"/>
        <v>74.94</v>
      </c>
      <c r="AW6" s="22">
        <f t="shared" si="6"/>
        <v>140.97</v>
      </c>
      <c r="AX6" s="22">
        <f t="shared" si="6"/>
        <v>185.87</v>
      </c>
      <c r="AY6" s="22">
        <f t="shared" si="6"/>
        <v>365.18</v>
      </c>
      <c r="AZ6" s="22">
        <f t="shared" si="6"/>
        <v>327.77</v>
      </c>
      <c r="BA6" s="22">
        <f t="shared" si="6"/>
        <v>338.02</v>
      </c>
      <c r="BB6" s="22">
        <f t="shared" si="6"/>
        <v>345.94</v>
      </c>
      <c r="BC6" s="22">
        <f t="shared" si="6"/>
        <v>329.7</v>
      </c>
      <c r="BD6" s="21" t="str">
        <f>IF(BD7="","",IF(BD7="-","【-】","【"&amp;SUBSTITUTE(TEXT(BD7,"#,##0.00"),"-","△")&amp;"】"))</f>
        <v>【243.36】</v>
      </c>
      <c r="BE6" s="22">
        <f>IF(BE7="",NA(),BE7)</f>
        <v>232.86</v>
      </c>
      <c r="BF6" s="22">
        <f t="shared" ref="BF6:BN6" si="7">IF(BF7="",NA(),BF7)</f>
        <v>213.96</v>
      </c>
      <c r="BG6" s="22">
        <f t="shared" si="7"/>
        <v>202.97</v>
      </c>
      <c r="BH6" s="22">
        <f t="shared" si="7"/>
        <v>166.95</v>
      </c>
      <c r="BI6" s="22">
        <f t="shared" si="7"/>
        <v>194.56</v>
      </c>
      <c r="BJ6" s="22">
        <f t="shared" si="7"/>
        <v>371.65</v>
      </c>
      <c r="BK6" s="22">
        <f t="shared" si="7"/>
        <v>397.1</v>
      </c>
      <c r="BL6" s="22">
        <f t="shared" si="7"/>
        <v>379.91</v>
      </c>
      <c r="BM6" s="22">
        <f t="shared" si="7"/>
        <v>386.61</v>
      </c>
      <c r="BN6" s="22">
        <f t="shared" si="7"/>
        <v>381.56</v>
      </c>
      <c r="BO6" s="21" t="str">
        <f>IF(BO7="","",IF(BO7="-","【-】","【"&amp;SUBSTITUTE(TEXT(BO7,"#,##0.00"),"-","△")&amp;"】"))</f>
        <v>【265.93】</v>
      </c>
      <c r="BP6" s="22">
        <f>IF(BP7="",NA(),BP7)</f>
        <v>87.23</v>
      </c>
      <c r="BQ6" s="22">
        <f t="shared" ref="BQ6:BY6" si="8">IF(BQ7="",NA(),BQ7)</f>
        <v>92.47</v>
      </c>
      <c r="BR6" s="22">
        <f t="shared" si="8"/>
        <v>89.68</v>
      </c>
      <c r="BS6" s="22">
        <f t="shared" si="8"/>
        <v>98.76</v>
      </c>
      <c r="BT6" s="22">
        <f t="shared" si="8"/>
        <v>88.56</v>
      </c>
      <c r="BU6" s="22">
        <f t="shared" si="8"/>
        <v>98.77</v>
      </c>
      <c r="BV6" s="22">
        <f t="shared" si="8"/>
        <v>95.79</v>
      </c>
      <c r="BW6" s="22">
        <f t="shared" si="8"/>
        <v>98.3</v>
      </c>
      <c r="BX6" s="22">
        <f t="shared" si="8"/>
        <v>93.82</v>
      </c>
      <c r="BY6" s="22">
        <f t="shared" si="8"/>
        <v>95.04</v>
      </c>
      <c r="BZ6" s="21" t="str">
        <f>IF(BZ7="","",IF(BZ7="-","【-】","【"&amp;SUBSTITUTE(TEXT(BZ7,"#,##0.00"),"-","△")&amp;"】"))</f>
        <v>【97.82】</v>
      </c>
      <c r="CA6" s="22">
        <f>IF(CA7="",NA(),CA7)</f>
        <v>320.95999999999998</v>
      </c>
      <c r="CB6" s="22">
        <f t="shared" ref="CB6:CJ6" si="9">IF(CB7="",NA(),CB7)</f>
        <v>300.88</v>
      </c>
      <c r="CC6" s="22">
        <f t="shared" si="9"/>
        <v>311.57</v>
      </c>
      <c r="CD6" s="22">
        <f t="shared" si="9"/>
        <v>283.45</v>
      </c>
      <c r="CE6" s="22">
        <f t="shared" si="9"/>
        <v>315.60000000000002</v>
      </c>
      <c r="CF6" s="22">
        <f t="shared" si="9"/>
        <v>173.67</v>
      </c>
      <c r="CG6" s="22">
        <f t="shared" si="9"/>
        <v>171.13</v>
      </c>
      <c r="CH6" s="22">
        <f t="shared" si="9"/>
        <v>173.7</v>
      </c>
      <c r="CI6" s="22">
        <f t="shared" si="9"/>
        <v>178.94</v>
      </c>
      <c r="CJ6" s="22">
        <f t="shared" si="9"/>
        <v>180.19</v>
      </c>
      <c r="CK6" s="21" t="str">
        <f>IF(CK7="","",IF(CK7="-","【-】","【"&amp;SUBSTITUTE(TEXT(CK7,"#,##0.00"),"-","△")&amp;"】"))</f>
        <v>【177.56】</v>
      </c>
      <c r="CL6" s="22">
        <f>IF(CL7="",NA(),CL7)</f>
        <v>71.7</v>
      </c>
      <c r="CM6" s="22">
        <f t="shared" ref="CM6:CU6" si="10">IF(CM7="",NA(),CM7)</f>
        <v>74.290000000000006</v>
      </c>
      <c r="CN6" s="22">
        <f t="shared" si="10"/>
        <v>68.75</v>
      </c>
      <c r="CO6" s="22">
        <f t="shared" si="10"/>
        <v>77.72</v>
      </c>
      <c r="CP6" s="22">
        <f t="shared" si="10"/>
        <v>66.17</v>
      </c>
      <c r="CQ6" s="22">
        <f t="shared" si="10"/>
        <v>59.67</v>
      </c>
      <c r="CR6" s="22">
        <f t="shared" si="10"/>
        <v>60.12</v>
      </c>
      <c r="CS6" s="22">
        <f t="shared" si="10"/>
        <v>60.34</v>
      </c>
      <c r="CT6" s="22">
        <f t="shared" si="10"/>
        <v>59.54</v>
      </c>
      <c r="CU6" s="22">
        <f t="shared" si="10"/>
        <v>59.26</v>
      </c>
      <c r="CV6" s="21" t="str">
        <f>IF(CV7="","",IF(CV7="-","【-】","【"&amp;SUBSTITUTE(TEXT(CV7,"#,##0.00"),"-","△")&amp;"】"))</f>
        <v>【59.81】</v>
      </c>
      <c r="CW6" s="22">
        <f>IF(CW7="",NA(),CW7)</f>
        <v>60.44</v>
      </c>
      <c r="CX6" s="22">
        <f t="shared" ref="CX6:DF6" si="11">IF(CX7="",NA(),CX7)</f>
        <v>59.36</v>
      </c>
      <c r="CY6" s="22">
        <f t="shared" si="11"/>
        <v>63.69</v>
      </c>
      <c r="CZ6" s="22">
        <f t="shared" si="11"/>
        <v>64.2</v>
      </c>
      <c r="DA6" s="22">
        <f t="shared" si="11"/>
        <v>63.75</v>
      </c>
      <c r="DB6" s="22">
        <f t="shared" si="11"/>
        <v>84.6</v>
      </c>
      <c r="DC6" s="22">
        <f t="shared" si="11"/>
        <v>84.24</v>
      </c>
      <c r="DD6" s="22">
        <f t="shared" si="11"/>
        <v>84.19</v>
      </c>
      <c r="DE6" s="22">
        <f t="shared" si="11"/>
        <v>83.93</v>
      </c>
      <c r="DF6" s="22">
        <f t="shared" si="11"/>
        <v>83.84</v>
      </c>
      <c r="DG6" s="21" t="str">
        <f>IF(DG7="","",IF(DG7="-","【-】","【"&amp;SUBSTITUTE(TEXT(DG7,"#,##0.00"),"-","△")&amp;"】"))</f>
        <v>【89.42】</v>
      </c>
      <c r="DH6" s="22">
        <f>IF(DH7="",NA(),DH7)</f>
        <v>60.65</v>
      </c>
      <c r="DI6" s="22">
        <f t="shared" ref="DI6:DQ6" si="12">IF(DI7="",NA(),DI7)</f>
        <v>62.1</v>
      </c>
      <c r="DJ6" s="22">
        <f t="shared" si="12"/>
        <v>63.47</v>
      </c>
      <c r="DK6" s="22">
        <f t="shared" si="12"/>
        <v>64.91</v>
      </c>
      <c r="DL6" s="22">
        <f t="shared" si="12"/>
        <v>65.7</v>
      </c>
      <c r="DM6" s="22">
        <f t="shared" si="12"/>
        <v>48.17</v>
      </c>
      <c r="DN6" s="22">
        <f t="shared" si="12"/>
        <v>48.83</v>
      </c>
      <c r="DO6" s="22">
        <f t="shared" si="12"/>
        <v>49.96</v>
      </c>
      <c r="DP6" s="22">
        <f t="shared" si="12"/>
        <v>50.82</v>
      </c>
      <c r="DQ6" s="22">
        <f t="shared" si="12"/>
        <v>51.82</v>
      </c>
      <c r="DR6" s="21" t="str">
        <f>IF(DR7="","",IF(DR7="-","【-】","【"&amp;SUBSTITUTE(TEXT(DR7,"#,##0.00"),"-","△")&amp;"】"))</f>
        <v>【52.02】</v>
      </c>
      <c r="DS6" s="22">
        <f>IF(DS7="",NA(),DS7)</f>
        <v>10.050000000000001</v>
      </c>
      <c r="DT6" s="22">
        <f t="shared" ref="DT6:EB6" si="13">IF(DT7="",NA(),DT7)</f>
        <v>10.06</v>
      </c>
      <c r="DU6" s="22">
        <f t="shared" si="13"/>
        <v>12.05</v>
      </c>
      <c r="DV6" s="22">
        <f t="shared" si="13"/>
        <v>12.02</v>
      </c>
      <c r="DW6" s="22">
        <f t="shared" si="13"/>
        <v>12.52</v>
      </c>
      <c r="DX6" s="22">
        <f t="shared" si="13"/>
        <v>17.12</v>
      </c>
      <c r="DY6" s="22">
        <f t="shared" si="13"/>
        <v>18.18</v>
      </c>
      <c r="DZ6" s="22">
        <f t="shared" si="13"/>
        <v>19.32</v>
      </c>
      <c r="EA6" s="22">
        <f t="shared" si="13"/>
        <v>21.16</v>
      </c>
      <c r="EB6" s="22">
        <f t="shared" si="13"/>
        <v>22.72</v>
      </c>
      <c r="EC6" s="21" t="str">
        <f>IF(EC7="","",IF(EC7="-","【-】","【"&amp;SUBSTITUTE(TEXT(EC7,"#,##0.00"),"-","△")&amp;"】"))</f>
        <v>【25.37】</v>
      </c>
      <c r="ED6" s="22">
        <f>IF(ED7="",NA(),ED7)</f>
        <v>0.05</v>
      </c>
      <c r="EE6" s="22">
        <f t="shared" ref="EE6:EM6" si="14">IF(EE7="",NA(),EE7)</f>
        <v>0.02</v>
      </c>
      <c r="EF6" s="22">
        <f t="shared" si="14"/>
        <v>0.06</v>
      </c>
      <c r="EG6" s="22">
        <f t="shared" si="14"/>
        <v>0.03</v>
      </c>
      <c r="EH6" s="22">
        <f t="shared" si="14"/>
        <v>0.23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82317</v>
      </c>
      <c r="D7" s="24">
        <v>46</v>
      </c>
      <c r="E7" s="24">
        <v>1</v>
      </c>
      <c r="F7" s="24">
        <v>0</v>
      </c>
      <c r="G7" s="24">
        <v>1</v>
      </c>
      <c r="H7" s="24" t="s">
        <v>92</v>
      </c>
      <c r="I7" s="24" t="s">
        <v>93</v>
      </c>
      <c r="J7" s="24" t="s">
        <v>94</v>
      </c>
      <c r="K7" s="24" t="s">
        <v>95</v>
      </c>
      <c r="L7" s="24" t="s">
        <v>96</v>
      </c>
      <c r="M7" s="24" t="s">
        <v>97</v>
      </c>
      <c r="N7" s="25" t="s">
        <v>98</v>
      </c>
      <c r="O7" s="25">
        <v>69.94</v>
      </c>
      <c r="P7" s="25">
        <v>91.8</v>
      </c>
      <c r="Q7" s="25">
        <v>5280</v>
      </c>
      <c r="R7" s="25">
        <v>38250</v>
      </c>
      <c r="S7" s="25">
        <v>180.06</v>
      </c>
      <c r="T7" s="25">
        <v>212.43</v>
      </c>
      <c r="U7" s="25">
        <v>33427</v>
      </c>
      <c r="V7" s="25">
        <v>179.78</v>
      </c>
      <c r="W7" s="25">
        <v>185.93</v>
      </c>
      <c r="X7" s="25">
        <v>91.32</v>
      </c>
      <c r="Y7" s="25">
        <v>96.54</v>
      </c>
      <c r="Z7" s="25">
        <v>93.48</v>
      </c>
      <c r="AA7" s="25">
        <v>116.63</v>
      </c>
      <c r="AB7" s="25">
        <v>115.87</v>
      </c>
      <c r="AC7" s="25">
        <v>109.01</v>
      </c>
      <c r="AD7" s="25">
        <v>108.83</v>
      </c>
      <c r="AE7" s="25">
        <v>109.23</v>
      </c>
      <c r="AF7" s="25">
        <v>108.04</v>
      </c>
      <c r="AG7" s="25">
        <v>107.49</v>
      </c>
      <c r="AH7" s="25">
        <v>108.24</v>
      </c>
      <c r="AI7" s="25">
        <v>21.63</v>
      </c>
      <c r="AJ7" s="25">
        <v>25.51</v>
      </c>
      <c r="AK7" s="25">
        <v>33.119999999999997</v>
      </c>
      <c r="AL7" s="25">
        <v>12.46</v>
      </c>
      <c r="AM7" s="25">
        <v>0</v>
      </c>
      <c r="AN7" s="25">
        <v>3.7</v>
      </c>
      <c r="AO7" s="25">
        <v>4.34</v>
      </c>
      <c r="AP7" s="25">
        <v>4.6900000000000004</v>
      </c>
      <c r="AQ7" s="25">
        <v>4.72</v>
      </c>
      <c r="AR7" s="25">
        <v>5.76</v>
      </c>
      <c r="AS7" s="25">
        <v>1.5</v>
      </c>
      <c r="AT7" s="25">
        <v>40</v>
      </c>
      <c r="AU7" s="25">
        <v>46.77</v>
      </c>
      <c r="AV7" s="25">
        <v>74.94</v>
      </c>
      <c r="AW7" s="25">
        <v>140.97</v>
      </c>
      <c r="AX7" s="25">
        <v>185.87</v>
      </c>
      <c r="AY7" s="25">
        <v>365.18</v>
      </c>
      <c r="AZ7" s="25">
        <v>327.77</v>
      </c>
      <c r="BA7" s="25">
        <v>338.02</v>
      </c>
      <c r="BB7" s="25">
        <v>345.94</v>
      </c>
      <c r="BC7" s="25">
        <v>329.7</v>
      </c>
      <c r="BD7" s="25">
        <v>243.36</v>
      </c>
      <c r="BE7" s="25">
        <v>232.86</v>
      </c>
      <c r="BF7" s="25">
        <v>213.96</v>
      </c>
      <c r="BG7" s="25">
        <v>202.97</v>
      </c>
      <c r="BH7" s="25">
        <v>166.95</v>
      </c>
      <c r="BI7" s="25">
        <v>194.56</v>
      </c>
      <c r="BJ7" s="25">
        <v>371.65</v>
      </c>
      <c r="BK7" s="25">
        <v>397.1</v>
      </c>
      <c r="BL7" s="25">
        <v>379.91</v>
      </c>
      <c r="BM7" s="25">
        <v>386.61</v>
      </c>
      <c r="BN7" s="25">
        <v>381.56</v>
      </c>
      <c r="BO7" s="25">
        <v>265.93</v>
      </c>
      <c r="BP7" s="25">
        <v>87.23</v>
      </c>
      <c r="BQ7" s="25">
        <v>92.47</v>
      </c>
      <c r="BR7" s="25">
        <v>89.68</v>
      </c>
      <c r="BS7" s="25">
        <v>98.76</v>
      </c>
      <c r="BT7" s="25">
        <v>88.56</v>
      </c>
      <c r="BU7" s="25">
        <v>98.77</v>
      </c>
      <c r="BV7" s="25">
        <v>95.79</v>
      </c>
      <c r="BW7" s="25">
        <v>98.3</v>
      </c>
      <c r="BX7" s="25">
        <v>93.82</v>
      </c>
      <c r="BY7" s="25">
        <v>95.04</v>
      </c>
      <c r="BZ7" s="25">
        <v>97.82</v>
      </c>
      <c r="CA7" s="25">
        <v>320.95999999999998</v>
      </c>
      <c r="CB7" s="25">
        <v>300.88</v>
      </c>
      <c r="CC7" s="25">
        <v>311.57</v>
      </c>
      <c r="CD7" s="25">
        <v>283.45</v>
      </c>
      <c r="CE7" s="25">
        <v>315.60000000000002</v>
      </c>
      <c r="CF7" s="25">
        <v>173.67</v>
      </c>
      <c r="CG7" s="25">
        <v>171.13</v>
      </c>
      <c r="CH7" s="25">
        <v>173.7</v>
      </c>
      <c r="CI7" s="25">
        <v>178.94</v>
      </c>
      <c r="CJ7" s="25">
        <v>180.19</v>
      </c>
      <c r="CK7" s="25">
        <v>177.56</v>
      </c>
      <c r="CL7" s="25">
        <v>71.7</v>
      </c>
      <c r="CM7" s="25">
        <v>74.290000000000006</v>
      </c>
      <c r="CN7" s="25">
        <v>68.75</v>
      </c>
      <c r="CO7" s="25">
        <v>77.72</v>
      </c>
      <c r="CP7" s="25">
        <v>66.17</v>
      </c>
      <c r="CQ7" s="25">
        <v>59.67</v>
      </c>
      <c r="CR7" s="25">
        <v>60.12</v>
      </c>
      <c r="CS7" s="25">
        <v>60.34</v>
      </c>
      <c r="CT7" s="25">
        <v>59.54</v>
      </c>
      <c r="CU7" s="25">
        <v>59.26</v>
      </c>
      <c r="CV7" s="25">
        <v>59.81</v>
      </c>
      <c r="CW7" s="25">
        <v>60.44</v>
      </c>
      <c r="CX7" s="25">
        <v>59.36</v>
      </c>
      <c r="CY7" s="25">
        <v>63.69</v>
      </c>
      <c r="CZ7" s="25">
        <v>64.2</v>
      </c>
      <c r="DA7" s="25">
        <v>63.75</v>
      </c>
      <c r="DB7" s="25">
        <v>84.6</v>
      </c>
      <c r="DC7" s="25">
        <v>84.24</v>
      </c>
      <c r="DD7" s="25">
        <v>84.19</v>
      </c>
      <c r="DE7" s="25">
        <v>83.93</v>
      </c>
      <c r="DF7" s="25">
        <v>83.84</v>
      </c>
      <c r="DG7" s="25">
        <v>89.42</v>
      </c>
      <c r="DH7" s="25">
        <v>60.65</v>
      </c>
      <c r="DI7" s="25">
        <v>62.1</v>
      </c>
      <c r="DJ7" s="25">
        <v>63.47</v>
      </c>
      <c r="DK7" s="25">
        <v>64.91</v>
      </c>
      <c r="DL7" s="25">
        <v>65.7</v>
      </c>
      <c r="DM7" s="25">
        <v>48.17</v>
      </c>
      <c r="DN7" s="25">
        <v>48.83</v>
      </c>
      <c r="DO7" s="25">
        <v>49.96</v>
      </c>
      <c r="DP7" s="25">
        <v>50.82</v>
      </c>
      <c r="DQ7" s="25">
        <v>51.82</v>
      </c>
      <c r="DR7" s="25">
        <v>52.02</v>
      </c>
      <c r="DS7" s="25">
        <v>10.050000000000001</v>
      </c>
      <c r="DT7" s="25">
        <v>10.06</v>
      </c>
      <c r="DU7" s="25">
        <v>12.05</v>
      </c>
      <c r="DV7" s="25">
        <v>12.02</v>
      </c>
      <c r="DW7" s="25">
        <v>12.52</v>
      </c>
      <c r="DX7" s="25">
        <v>17.12</v>
      </c>
      <c r="DY7" s="25">
        <v>18.18</v>
      </c>
      <c r="DZ7" s="25">
        <v>19.32</v>
      </c>
      <c r="EA7" s="25">
        <v>21.16</v>
      </c>
      <c r="EB7" s="25">
        <v>22.72</v>
      </c>
      <c r="EC7" s="25">
        <v>25.37</v>
      </c>
      <c r="ED7" s="25">
        <v>0.05</v>
      </c>
      <c r="EE7" s="25">
        <v>0.02</v>
      </c>
      <c r="EF7" s="25">
        <v>0.06</v>
      </c>
      <c r="EG7" s="25">
        <v>0.03</v>
      </c>
      <c r="EH7" s="25">
        <v>0.23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2025-01-24T06:45:55Z</dcterms:created>
  <dcterms:modified xsi:type="dcterms:W3CDTF">2025-02-04T05:44:08Z</dcterms:modified>
  <cp:category/>
</cp:coreProperties>
</file>