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M:\上下水道部下水道課\【下水道G】\令和5年度\18予算・決算\決算\5.経営分析（R4決算）\R4年度決算　経営比較分析表（提出用）\"/>
    </mc:Choice>
  </mc:AlternateContent>
  <workbookProtection workbookAlgorithmName="SHA-512" workbookHashValue="cwN6nPpBzkJO26mrty4C2T7Zoo6qB84J5uzzrMbzU3FuniWtQGNQNjltDv2cc1PVHdLVI4BJ7suI5tyXbv9OyA==" workbookSaltValue="5HV4SocVAN9yUPT3+w83iw==" workbookSpinCount="100000" lockStructure="1"/>
  <bookViews>
    <workbookView xWindow="0" yWindow="0" windowWidth="15360" windowHeight="7632"/>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R6" i="5"/>
  <c r="AD10" i="4" s="1"/>
  <c r="Q6" i="5"/>
  <c r="P6" i="5"/>
  <c r="O6" i="5"/>
  <c r="N6" i="5"/>
  <c r="B10" i="4" s="1"/>
  <c r="M6" i="5"/>
  <c r="L6" i="5"/>
  <c r="K6" i="5"/>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E85" i="4"/>
  <c r="BB10" i="4"/>
  <c r="AT10" i="4"/>
  <c r="W10" i="4"/>
  <c r="P10" i="4"/>
  <c r="I10" i="4"/>
  <c r="BB8" i="4"/>
  <c r="AT8" i="4"/>
  <c r="AL8" i="4"/>
  <c r="AD8" i="4"/>
  <c r="W8" i="4"/>
  <c r="P8" i="4"/>
  <c r="B8" i="4"/>
  <c r="B6" i="4"/>
</calcChain>
</file>

<file path=xl/sharedStrings.xml><?xml version="1.0" encoding="utf-8"?>
<sst xmlns="http://schemas.openxmlformats.org/spreadsheetml/2006/main" count="275" uniqueCount="116">
  <si>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</si>
  <si>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</si>
  <si>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</si>
  <si>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</si>
  <si>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</si>
  <si>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</si>
  <si>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</si>
  <si>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</si>
  <si>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</si>
  <si>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</si>
  <si>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</si>
  <si>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</si>
  <si>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</si>
  <si>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</si>
  <si>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</si>
  <si>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</si>
  <si>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</si>
  <si>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</si>
  <si>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</si>
  <si>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</si>
  <si>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</si>
  <si>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</si>
  <si>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</si>
  <si>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</si>
  <si>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</si>
  <si>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</si>
  <si>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</si>
  <si>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</si>
  <si>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</si>
  <si>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</si>
  <si>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</si>
  <si>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</si>
  <si>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</si>
  <si>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</si>
  <si>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</si>
  <si>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</si>
  <si>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</si>
  <si>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</si>
  <si>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</si>
  <si>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</si>
  <si>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</si>
  <si>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</si>
  <si>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</si>
  <si>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</si>
  <si>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</si>
  <si>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</si>
  <si>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</si>
  <si>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</si>
  <si>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</si>
  <si>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</si>
  <si>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</si>
  <si>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</si>
  <si>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</si>
  <si>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</si>
  <si>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</si>
  <si>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</si>
  <si>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</si>
  <si>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</si>
  <si>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</si>
  <si>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</si>
  <si>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</si>
  <si>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</si>
  <si>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</si>
  <si>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</si>
  <si>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</si>
  <si>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</si>
  <si>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</si>
  <si>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</si>
  <si>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</si>
  <si>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</si>
  <si>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</si>
  <si>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</si>
  <si>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</si>
  <si>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</si>
  <si>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</si>
  <si>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</si>
  <si>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</si>
  <si>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</si>
  <si>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</si>
  <si>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</si>
  <si>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</si>
  <si>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</si>
  <si>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</si>
  <si>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</si>
  <si>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</si>
  <si>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</si>
  <si>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</si>
  <si>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</si>
  <si>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</si>
  <si>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</si>
  <si>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</si>
  <si>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</si>
  <si>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</si>
  <si>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</si>
  <si>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</si>
  <si>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</si>
  <si>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茨城県　桜川市</t>
  </si>
  <si>
    <t>法適用</t>
  </si>
  <si>
    <t>下水道事業</t>
  </si>
  <si>
    <t>農業集落排水</t>
  </si>
  <si>
    <t>F2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</si>
  <si>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</si>
  <si>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</si>
  <si>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</si>
  <si>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</si>
  <si>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</si>
  <si>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</si>
  <si>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</si>
  <si>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</si>
  <si>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</si>
  <si>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</si>
  <si>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</si>
  <si>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</si>
  <si>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管渠老朽化率は、前年度と同様に0%であり、類似団体と比較しても同様である。その要因としては、管渠の更新・改良の時期に至っていないためである。しかし、将来的には更新・改良の時期を迎えることから、老朽化対策を計画的に進める必要がある。</t>
    <phoneticPr fontId="4"/>
  </si>
  <si>
    <t>農業集落排水事業は、使用者個人の同意を基に進めてきた事業である。安定した経営を維持するためには、使用料の収納率及び水洗化率の向上を図ることで、有収水量を確保し、使用料の増加に繋げる必要がある。
また、維持管理費や汚水処理費等についても見直しを行いながら、効率的な運営をしていく必要がある。</t>
    <phoneticPr fontId="4"/>
  </si>
  <si>
    <t>➀経常収支比率は、前年度より減少しているが、類似団体と同程度の水準となっている。他会計補助金が減少したが使用料の収納率は高く、維持管理費や支払利息等の費用を賄えている。
②累積欠損金比率は、前年度と同様に累積欠損金が発生していないため0％となっている。今後も維持管理費等の費用削減に努める必要がある。
③流動比率は、前年度より減少しているが、類似団体と比較しても高い水準となっている。流動負債には建設改良費等に充てられた企業債等が含まれており、整備された施設について、将来、償還の原資を使用料収入等により得ることが予定されている。
⑤経費回収率は、前年度より増加しており、類似団体と比較しても高い水準となっている。汚水処理費を下げるため、経費の削減に努める必要がある。
⑥汚水処理原価は、前年度と同程度であり、類似団体と比較して低い水準となっている。汚水処理費を下げるため、経費の削減に努める必要がある。
⑦施設利用率は、前年度と同様となっており、類似団体に比較して低い水準となっている。施設の処理能力については前年度から変更はなく、適切な施設規模を維持している。
⑧水洗化率は、前年度より減少しており、類似団体に比較してもやや低い水準となっている。令和４年度に農業集落排水使用者数の算出方法を見直したことから水洗化率が減少となった。水洗化率の低い処理区については、今後も引続き水洗化率の向上に努める必要がある。</t>
    <rPh sb="14" eb="16">
      <t>ゲンショウ</t>
    </rPh>
    <rPh sb="27" eb="30">
      <t>ドウテイド</t>
    </rPh>
    <rPh sb="40" eb="46">
      <t>タカイケイホジョキン</t>
    </rPh>
    <rPh sb="47" eb="49">
      <t>ゲンショウ</t>
    </rPh>
    <rPh sb="163" eb="165">
      <t>ゲンショウ</t>
    </rPh>
    <rPh sb="279" eb="281">
      <t>ゾウカ</t>
    </rPh>
    <rPh sb="348" eb="351">
      <t>ドウテイド</t>
    </rPh>
    <rPh sb="435" eb="437">
      <t>スイジュン</t>
    </rPh>
    <rPh sb="495" eb="497">
      <t>ゲンショウ</t>
    </rPh>
    <rPh sb="516" eb="518">
      <t>スイジュン</t>
    </rPh>
    <rPh sb="525" eb="527">
      <t>レイワ</t>
    </rPh>
    <rPh sb="528" eb="530">
      <t>ネンド</t>
    </rPh>
    <rPh sb="531" eb="537">
      <t>ノウギョウシュウラクハイスイ</t>
    </rPh>
    <rPh sb="537" eb="540">
      <t>シヨウシャ</t>
    </rPh>
    <rPh sb="540" eb="541">
      <t>スウ</t>
    </rPh>
    <rPh sb="542" eb="544">
      <t>サンシュツ</t>
    </rPh>
    <rPh sb="544" eb="546">
      <t>ホウホウ</t>
    </rPh>
    <rPh sb="547" eb="549">
      <t>ミナオ</t>
    </rPh>
    <rPh sb="555" eb="559">
      <t>スイセンカリツ</t>
    </rPh>
    <rPh sb="560" eb="562">
      <t>ゲンショウ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</si>
</sst>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42AF-4D70-9A26-5423319F51F3}"/>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0.25</c:v>
                </c:pt>
                <c:pt idx="3">
                  <c:v>0.05</c:v>
                </c:pt>
                <c:pt idx="4">
                  <c:v>0.03</c:v>
                </c:pt>
              </c:numCache>
            </c:numRef>
          </c:val>
          <c:smooth val="0"/>
          <c:extLst>
            <c:ext xmlns:c16="http://schemas.microsoft.com/office/drawing/2014/chart" uri="{C3380CC4-5D6E-409C-BE32-E72D297353CC}">
              <c16:uniqueId val="{00000001-42AF-4D70-9A26-5423319F51F3}"/>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0</c:v>
                </c:pt>
                <c:pt idx="2">
                  <c:v>47.45</c:v>
                </c:pt>
                <c:pt idx="3">
                  <c:v>47.45</c:v>
                </c:pt>
                <c:pt idx="4">
                  <c:v>47.45</c:v>
                </c:pt>
              </c:numCache>
            </c:numRef>
          </c:val>
          <c:extLst>
            <c:ext xmlns:c16="http://schemas.microsoft.com/office/drawing/2014/chart" uri="{C3380CC4-5D6E-409C-BE32-E72D297353CC}">
              <c16:uniqueId val="{00000000-F28D-462B-B3D3-DB8FF2F7FE15}"/>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54.83</c:v>
                </c:pt>
                <c:pt idx="3">
                  <c:v>66.53</c:v>
                </c:pt>
                <c:pt idx="4">
                  <c:v>52.35</c:v>
                </c:pt>
              </c:numCache>
            </c:numRef>
          </c:val>
          <c:smooth val="0"/>
          <c:extLst>
            <c:ext xmlns:c16="http://schemas.microsoft.com/office/drawing/2014/chart" uri="{C3380CC4-5D6E-409C-BE32-E72D297353CC}">
              <c16:uniqueId val="{00000001-F28D-462B-B3D3-DB8FF2F7FE15}"/>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0</c:v>
                </c:pt>
                <c:pt idx="1">
                  <c:v>0</c:v>
                </c:pt>
                <c:pt idx="2">
                  <c:v>84.08</c:v>
                </c:pt>
                <c:pt idx="3">
                  <c:v>85.25</c:v>
                </c:pt>
                <c:pt idx="4">
                  <c:v>79.61</c:v>
                </c:pt>
              </c:numCache>
            </c:numRef>
          </c:val>
          <c:extLst>
            <c:ext xmlns:c16="http://schemas.microsoft.com/office/drawing/2014/chart" uri="{C3380CC4-5D6E-409C-BE32-E72D297353CC}">
              <c16:uniqueId val="{00000000-6A94-45CF-AFA1-EBB1E46CF2AE}"/>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84.7</c:v>
                </c:pt>
                <c:pt idx="3">
                  <c:v>84.67</c:v>
                </c:pt>
                <c:pt idx="4">
                  <c:v>84.39</c:v>
                </c:pt>
              </c:numCache>
            </c:numRef>
          </c:val>
          <c:smooth val="0"/>
          <c:extLst>
            <c:ext xmlns:c16="http://schemas.microsoft.com/office/drawing/2014/chart" uri="{C3380CC4-5D6E-409C-BE32-E72D297353CC}">
              <c16:uniqueId val="{00000001-6A94-45CF-AFA1-EBB1E46CF2AE}"/>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0</c:v>
                </c:pt>
                <c:pt idx="1">
                  <c:v>0</c:v>
                </c:pt>
                <c:pt idx="2">
                  <c:v>135.05000000000001</c:v>
                </c:pt>
                <c:pt idx="3">
                  <c:v>129.46</c:v>
                </c:pt>
                <c:pt idx="4">
                  <c:v>108.52</c:v>
                </c:pt>
              </c:numCache>
            </c:numRef>
          </c:val>
          <c:extLst>
            <c:ext xmlns:c16="http://schemas.microsoft.com/office/drawing/2014/chart" uri="{C3380CC4-5D6E-409C-BE32-E72D297353CC}">
              <c16:uniqueId val="{00000000-92E7-4FE5-A1D1-423A6F83FD66}"/>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106.37</c:v>
                </c:pt>
                <c:pt idx="3">
                  <c:v>106.07</c:v>
                </c:pt>
                <c:pt idx="4">
                  <c:v>105.5</c:v>
                </c:pt>
              </c:numCache>
            </c:numRef>
          </c:val>
          <c:smooth val="0"/>
          <c:extLst>
            <c:ext xmlns:c16="http://schemas.microsoft.com/office/drawing/2014/chart" uri="{C3380CC4-5D6E-409C-BE32-E72D297353CC}">
              <c16:uniqueId val="{00000001-92E7-4FE5-A1D1-423A6F83FD66}"/>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0</c:v>
                </c:pt>
                <c:pt idx="1">
                  <c:v>0</c:v>
                </c:pt>
                <c:pt idx="2">
                  <c:v>3.57</c:v>
                </c:pt>
                <c:pt idx="3">
                  <c:v>6.56</c:v>
                </c:pt>
                <c:pt idx="4">
                  <c:v>9.49</c:v>
                </c:pt>
              </c:numCache>
            </c:numRef>
          </c:val>
          <c:extLst>
            <c:ext xmlns:c16="http://schemas.microsoft.com/office/drawing/2014/chart" uri="{C3380CC4-5D6E-409C-BE32-E72D297353CC}">
              <c16:uniqueId val="{00000000-A43D-4621-8CEE-5C807AF8EC60}"/>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20.34</c:v>
                </c:pt>
                <c:pt idx="3">
                  <c:v>21.85</c:v>
                </c:pt>
                <c:pt idx="4">
                  <c:v>25.19</c:v>
                </c:pt>
              </c:numCache>
            </c:numRef>
          </c:val>
          <c:smooth val="0"/>
          <c:extLst>
            <c:ext xmlns:c16="http://schemas.microsoft.com/office/drawing/2014/chart" uri="{C3380CC4-5D6E-409C-BE32-E72D297353CC}">
              <c16:uniqueId val="{00000001-A43D-4621-8CEE-5C807AF8EC60}"/>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6986-4E26-85B9-4147234AEADD}"/>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formatCode="#,##0.00;&quot;△&quot;#,##0.00">
                  <c:v>0</c:v>
                </c:pt>
                <c:pt idx="3" formatCode="#,##0.00;&quot;△&quot;#,##0.00">
                  <c:v>0</c:v>
                </c:pt>
                <c:pt idx="4" formatCode="#,##0.00;&quot;△&quot;#,##0.00">
                  <c:v>0</c:v>
                </c:pt>
              </c:numCache>
            </c:numRef>
          </c:val>
          <c:smooth val="0"/>
          <c:extLst>
            <c:ext xmlns:c16="http://schemas.microsoft.com/office/drawing/2014/chart" uri="{C3380CC4-5D6E-409C-BE32-E72D297353CC}">
              <c16:uniqueId val="{00000001-6986-4E26-85B9-4147234AEADD}"/>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3469-4D76-96AD-FB725BD337F8}"/>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139.02000000000001</c:v>
                </c:pt>
                <c:pt idx="3">
                  <c:v>132.04</c:v>
                </c:pt>
                <c:pt idx="4">
                  <c:v>145.43</c:v>
                </c:pt>
              </c:numCache>
            </c:numRef>
          </c:val>
          <c:smooth val="0"/>
          <c:extLst>
            <c:ext xmlns:c16="http://schemas.microsoft.com/office/drawing/2014/chart" uri="{C3380CC4-5D6E-409C-BE32-E72D297353CC}">
              <c16:uniqueId val="{00000001-3469-4D76-96AD-FB725BD337F8}"/>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0</c:v>
                </c:pt>
                <c:pt idx="1">
                  <c:v>0</c:v>
                </c:pt>
                <c:pt idx="2">
                  <c:v>56.67</c:v>
                </c:pt>
                <c:pt idx="3">
                  <c:v>55.43</c:v>
                </c:pt>
                <c:pt idx="4">
                  <c:v>48.56</c:v>
                </c:pt>
              </c:numCache>
            </c:numRef>
          </c:val>
          <c:extLst>
            <c:ext xmlns:c16="http://schemas.microsoft.com/office/drawing/2014/chart" uri="{C3380CC4-5D6E-409C-BE32-E72D297353CC}">
              <c16:uniqueId val="{00000000-9F31-4D93-BCB3-AE6B723C92B2}"/>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29.13</c:v>
                </c:pt>
                <c:pt idx="3">
                  <c:v>35.69</c:v>
                </c:pt>
                <c:pt idx="4">
                  <c:v>38.4</c:v>
                </c:pt>
              </c:numCache>
            </c:numRef>
          </c:val>
          <c:smooth val="0"/>
          <c:extLst>
            <c:ext xmlns:c16="http://schemas.microsoft.com/office/drawing/2014/chart" uri="{C3380CC4-5D6E-409C-BE32-E72D297353CC}">
              <c16:uniqueId val="{00000001-9F31-4D93-BCB3-AE6B723C92B2}"/>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F1DE-470C-9F12-700B58EE6ECA}"/>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867.83</c:v>
                </c:pt>
                <c:pt idx="3">
                  <c:v>791.76</c:v>
                </c:pt>
                <c:pt idx="4">
                  <c:v>900.82</c:v>
                </c:pt>
              </c:numCache>
            </c:numRef>
          </c:val>
          <c:smooth val="0"/>
          <c:extLst>
            <c:ext xmlns:c16="http://schemas.microsoft.com/office/drawing/2014/chart" uri="{C3380CC4-5D6E-409C-BE32-E72D297353CC}">
              <c16:uniqueId val="{00000001-F1DE-470C-9F12-700B58EE6ECA}"/>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0</c:v>
                </c:pt>
                <c:pt idx="1">
                  <c:v>0</c:v>
                </c:pt>
                <c:pt idx="2">
                  <c:v>83.97</c:v>
                </c:pt>
                <c:pt idx="3">
                  <c:v>87.82</c:v>
                </c:pt>
                <c:pt idx="4">
                  <c:v>93.18</c:v>
                </c:pt>
              </c:numCache>
            </c:numRef>
          </c:val>
          <c:extLst>
            <c:ext xmlns:c16="http://schemas.microsoft.com/office/drawing/2014/chart" uri="{C3380CC4-5D6E-409C-BE32-E72D297353CC}">
              <c16:uniqueId val="{00000000-6E26-4720-BE8D-D0AA4E8E3719}"/>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57.08</c:v>
                </c:pt>
                <c:pt idx="3">
                  <c:v>56.26</c:v>
                </c:pt>
                <c:pt idx="4">
                  <c:v>52.94</c:v>
                </c:pt>
              </c:numCache>
            </c:numRef>
          </c:val>
          <c:smooth val="0"/>
          <c:extLst>
            <c:ext xmlns:c16="http://schemas.microsoft.com/office/drawing/2014/chart" uri="{C3380CC4-5D6E-409C-BE32-E72D297353CC}">
              <c16:uniqueId val="{00000001-6E26-4720-BE8D-D0AA4E8E3719}"/>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0</c:v>
                </c:pt>
                <c:pt idx="1">
                  <c:v>0</c:v>
                </c:pt>
                <c:pt idx="2">
                  <c:v>186.49</c:v>
                </c:pt>
                <c:pt idx="3">
                  <c:v>208.82</c:v>
                </c:pt>
                <c:pt idx="4">
                  <c:v>209.52</c:v>
                </c:pt>
              </c:numCache>
            </c:numRef>
          </c:val>
          <c:extLst>
            <c:ext xmlns:c16="http://schemas.microsoft.com/office/drawing/2014/chart" uri="{C3380CC4-5D6E-409C-BE32-E72D297353CC}">
              <c16:uniqueId val="{00000000-45F0-47C2-ADD7-DCF8A2D28806}"/>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274.99</c:v>
                </c:pt>
                <c:pt idx="3">
                  <c:v>282.08999999999997</c:v>
                </c:pt>
                <c:pt idx="4">
                  <c:v>303.27999999999997</c:v>
                </c:pt>
              </c:numCache>
            </c:numRef>
          </c:val>
          <c:smooth val="0"/>
          <c:extLst>
            <c:ext xmlns:c16="http://schemas.microsoft.com/office/drawing/2014/chart" uri="{C3380CC4-5D6E-409C-BE32-E72D297353CC}">
              <c16:uniqueId val="{00000001-45F0-47C2-ADD7-DCF8A2D28806}"/>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【103.61】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【133.62】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【36.94】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【809.19】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【87.30】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【273.68】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【27.11】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V16" zoomScaleNormal="100" workbookViewId="0">
      <selection activeCell="AY36" sqref="AY36"/>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2">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2">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68" t="str">
        <f>データ!H6</f>
        <v>茨城県　桜川市</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7" t="s">
        <v>1</v>
      </c>
      <c r="C7" s="47"/>
      <c r="D7" s="47"/>
      <c r="E7" s="47"/>
      <c r="F7" s="47"/>
      <c r="G7" s="47"/>
      <c r="H7" s="47"/>
      <c r="I7" s="47" t="s">
        <v>2</v>
      </c>
      <c r="J7" s="47"/>
      <c r="K7" s="47"/>
      <c r="L7" s="47"/>
      <c r="M7" s="47"/>
      <c r="N7" s="47"/>
      <c r="O7" s="47"/>
      <c r="P7" s="47" t="s">
        <v>3</v>
      </c>
      <c r="Q7" s="47"/>
      <c r="R7" s="47"/>
      <c r="S7" s="47"/>
      <c r="T7" s="47"/>
      <c r="U7" s="47"/>
      <c r="V7" s="47"/>
      <c r="W7" s="47" t="s">
        <v>4</v>
      </c>
      <c r="X7" s="47"/>
      <c r="Y7" s="47"/>
      <c r="Z7" s="47"/>
      <c r="AA7" s="47"/>
      <c r="AB7" s="47"/>
      <c r="AC7" s="47"/>
      <c r="AD7" s="47" t="s">
        <v>5</v>
      </c>
      <c r="AE7" s="47"/>
      <c r="AF7" s="47"/>
      <c r="AG7" s="47"/>
      <c r="AH7" s="47"/>
      <c r="AI7" s="47"/>
      <c r="AJ7" s="47"/>
      <c r="AK7" s="3"/>
      <c r="AL7" s="47" t="s">
        <v>6</v>
      </c>
      <c r="AM7" s="47"/>
      <c r="AN7" s="47"/>
      <c r="AO7" s="47"/>
      <c r="AP7" s="47"/>
      <c r="AQ7" s="47"/>
      <c r="AR7" s="47"/>
      <c r="AS7" s="47"/>
      <c r="AT7" s="47" t="s">
        <v>7</v>
      </c>
      <c r="AU7" s="47"/>
      <c r="AV7" s="47"/>
      <c r="AW7" s="47"/>
      <c r="AX7" s="47"/>
      <c r="AY7" s="47"/>
      <c r="AZ7" s="47"/>
      <c r="BA7" s="47"/>
      <c r="BB7" s="47" t="s">
        <v>8</v>
      </c>
      <c r="BC7" s="47"/>
      <c r="BD7" s="47"/>
      <c r="BE7" s="47"/>
      <c r="BF7" s="47"/>
      <c r="BG7" s="47"/>
      <c r="BH7" s="47"/>
      <c r="BI7" s="47"/>
      <c r="BJ7" s="3"/>
      <c r="BK7" s="3"/>
      <c r="BL7" s="69" t="s">
        <v>9</v>
      </c>
      <c r="BM7" s="70"/>
      <c r="BN7" s="70"/>
      <c r="BO7" s="70"/>
      <c r="BP7" s="70"/>
      <c r="BQ7" s="70"/>
      <c r="BR7" s="70"/>
      <c r="BS7" s="70"/>
      <c r="BT7" s="70"/>
      <c r="BU7" s="70"/>
      <c r="BV7" s="70"/>
      <c r="BW7" s="70"/>
      <c r="BX7" s="70"/>
      <c r="BY7" s="71"/>
    </row>
    <row r="8" spans="1:78" ht="18.75" customHeight="1" x14ac:dyDescent="0.2">
      <c r="A8" s="2"/>
      <c r="B8" s="65" t="str">
        <f>データ!I6</f>
        <v>法適用</v>
      </c>
      <c r="C8" s="65"/>
      <c r="D8" s="65"/>
      <c r="E8" s="65"/>
      <c r="F8" s="65"/>
      <c r="G8" s="65"/>
      <c r="H8" s="65"/>
      <c r="I8" s="65" t="str">
        <f>データ!J6</f>
        <v>下水道事業</v>
      </c>
      <c r="J8" s="65"/>
      <c r="K8" s="65"/>
      <c r="L8" s="65"/>
      <c r="M8" s="65"/>
      <c r="N8" s="65"/>
      <c r="O8" s="65"/>
      <c r="P8" s="65" t="str">
        <f>データ!K6</f>
        <v>農業集落排水</v>
      </c>
      <c r="Q8" s="65"/>
      <c r="R8" s="65"/>
      <c r="S8" s="65"/>
      <c r="T8" s="65"/>
      <c r="U8" s="65"/>
      <c r="V8" s="65"/>
      <c r="W8" s="65" t="str">
        <f>データ!L6</f>
        <v>F2</v>
      </c>
      <c r="X8" s="65"/>
      <c r="Y8" s="65"/>
      <c r="Z8" s="65"/>
      <c r="AA8" s="65"/>
      <c r="AB8" s="65"/>
      <c r="AC8" s="65"/>
      <c r="AD8" s="66" t="str">
        <f>データ!$M$6</f>
        <v>非設置</v>
      </c>
      <c r="AE8" s="66"/>
      <c r="AF8" s="66"/>
      <c r="AG8" s="66"/>
      <c r="AH8" s="66"/>
      <c r="AI8" s="66"/>
      <c r="AJ8" s="66"/>
      <c r="AK8" s="3"/>
      <c r="AL8" s="46">
        <f>データ!S6</f>
        <v>39041</v>
      </c>
      <c r="AM8" s="46"/>
      <c r="AN8" s="46"/>
      <c r="AO8" s="46"/>
      <c r="AP8" s="46"/>
      <c r="AQ8" s="46"/>
      <c r="AR8" s="46"/>
      <c r="AS8" s="46"/>
      <c r="AT8" s="45">
        <f>データ!T6</f>
        <v>180.06</v>
      </c>
      <c r="AU8" s="45"/>
      <c r="AV8" s="45"/>
      <c r="AW8" s="45"/>
      <c r="AX8" s="45"/>
      <c r="AY8" s="45"/>
      <c r="AZ8" s="45"/>
      <c r="BA8" s="45"/>
      <c r="BB8" s="45">
        <f>データ!U6</f>
        <v>216.82</v>
      </c>
      <c r="BC8" s="45"/>
      <c r="BD8" s="45"/>
      <c r="BE8" s="45"/>
      <c r="BF8" s="45"/>
      <c r="BG8" s="45"/>
      <c r="BH8" s="45"/>
      <c r="BI8" s="45"/>
      <c r="BJ8" s="3"/>
      <c r="BK8" s="3"/>
      <c r="BL8" s="61" t="s">
        <v>10</v>
      </c>
      <c r="BM8" s="62"/>
      <c r="BN8" s="63" t="s">
        <v>11</v>
      </c>
      <c r="BO8" s="63"/>
      <c r="BP8" s="63"/>
      <c r="BQ8" s="63"/>
      <c r="BR8" s="63"/>
      <c r="BS8" s="63"/>
      <c r="BT8" s="63"/>
      <c r="BU8" s="63"/>
      <c r="BV8" s="63"/>
      <c r="BW8" s="63"/>
      <c r="BX8" s="63"/>
      <c r="BY8" s="64"/>
    </row>
    <row r="9" spans="1:78" ht="18.75" customHeight="1" x14ac:dyDescent="0.2">
      <c r="A9" s="2"/>
      <c r="B9" s="47" t="s">
        <v>12</v>
      </c>
      <c r="C9" s="47"/>
      <c r="D9" s="47"/>
      <c r="E9" s="47"/>
      <c r="F9" s="47"/>
      <c r="G9" s="47"/>
      <c r="H9" s="47"/>
      <c r="I9" s="47" t="s">
        <v>13</v>
      </c>
      <c r="J9" s="47"/>
      <c r="K9" s="47"/>
      <c r="L9" s="47"/>
      <c r="M9" s="47"/>
      <c r="N9" s="47"/>
      <c r="O9" s="47"/>
      <c r="P9" s="47" t="s">
        <v>14</v>
      </c>
      <c r="Q9" s="47"/>
      <c r="R9" s="47"/>
      <c r="S9" s="47"/>
      <c r="T9" s="47"/>
      <c r="U9" s="47"/>
      <c r="V9" s="47"/>
      <c r="W9" s="47" t="s">
        <v>15</v>
      </c>
      <c r="X9" s="47"/>
      <c r="Y9" s="47"/>
      <c r="Z9" s="47"/>
      <c r="AA9" s="47"/>
      <c r="AB9" s="47"/>
      <c r="AC9" s="47"/>
      <c r="AD9" s="47" t="s">
        <v>16</v>
      </c>
      <c r="AE9" s="47"/>
      <c r="AF9" s="47"/>
      <c r="AG9" s="47"/>
      <c r="AH9" s="47"/>
      <c r="AI9" s="47"/>
      <c r="AJ9" s="47"/>
      <c r="AK9" s="3"/>
      <c r="AL9" s="47" t="s">
        <v>17</v>
      </c>
      <c r="AM9" s="47"/>
      <c r="AN9" s="47"/>
      <c r="AO9" s="47"/>
      <c r="AP9" s="47"/>
      <c r="AQ9" s="47"/>
      <c r="AR9" s="47"/>
      <c r="AS9" s="47"/>
      <c r="AT9" s="47" t="s">
        <v>18</v>
      </c>
      <c r="AU9" s="47"/>
      <c r="AV9" s="47"/>
      <c r="AW9" s="47"/>
      <c r="AX9" s="47"/>
      <c r="AY9" s="47"/>
      <c r="AZ9" s="47"/>
      <c r="BA9" s="47"/>
      <c r="BB9" s="47" t="s">
        <v>19</v>
      </c>
      <c r="BC9" s="47"/>
      <c r="BD9" s="47"/>
      <c r="BE9" s="47"/>
      <c r="BF9" s="47"/>
      <c r="BG9" s="47"/>
      <c r="BH9" s="47"/>
      <c r="BI9" s="47"/>
      <c r="BJ9" s="3"/>
      <c r="BK9" s="3"/>
      <c r="BL9" s="48" t="s">
        <v>20</v>
      </c>
      <c r="BM9" s="49"/>
      <c r="BN9" s="50" t="s">
        <v>21</v>
      </c>
      <c r="BO9" s="50"/>
      <c r="BP9" s="50"/>
      <c r="BQ9" s="50"/>
      <c r="BR9" s="50"/>
      <c r="BS9" s="50"/>
      <c r="BT9" s="50"/>
      <c r="BU9" s="50"/>
      <c r="BV9" s="50"/>
      <c r="BW9" s="50"/>
      <c r="BX9" s="50"/>
      <c r="BY9" s="51"/>
    </row>
    <row r="10" spans="1:78" ht="18.75" customHeight="1" x14ac:dyDescent="0.2">
      <c r="A10" s="2"/>
      <c r="B10" s="45" t="str">
        <f>データ!N6</f>
        <v>-</v>
      </c>
      <c r="C10" s="45"/>
      <c r="D10" s="45"/>
      <c r="E10" s="45"/>
      <c r="F10" s="45"/>
      <c r="G10" s="45"/>
      <c r="H10" s="45"/>
      <c r="I10" s="45">
        <f>データ!O6</f>
        <v>82.99</v>
      </c>
      <c r="J10" s="45"/>
      <c r="K10" s="45"/>
      <c r="L10" s="45"/>
      <c r="M10" s="45"/>
      <c r="N10" s="45"/>
      <c r="O10" s="45"/>
      <c r="P10" s="45">
        <f>データ!P6</f>
        <v>17.63</v>
      </c>
      <c r="Q10" s="45"/>
      <c r="R10" s="45"/>
      <c r="S10" s="45"/>
      <c r="T10" s="45"/>
      <c r="U10" s="45"/>
      <c r="V10" s="45"/>
      <c r="W10" s="45">
        <f>データ!Q6</f>
        <v>100</v>
      </c>
      <c r="X10" s="45"/>
      <c r="Y10" s="45"/>
      <c r="Z10" s="45"/>
      <c r="AA10" s="45"/>
      <c r="AB10" s="45"/>
      <c r="AC10" s="45"/>
      <c r="AD10" s="46">
        <f>データ!R6</f>
        <v>4724</v>
      </c>
      <c r="AE10" s="46"/>
      <c r="AF10" s="46"/>
      <c r="AG10" s="46"/>
      <c r="AH10" s="46"/>
      <c r="AI10" s="46"/>
      <c r="AJ10" s="46"/>
      <c r="AK10" s="2"/>
      <c r="AL10" s="46">
        <f>データ!V6</f>
        <v>6831</v>
      </c>
      <c r="AM10" s="46"/>
      <c r="AN10" s="46"/>
      <c r="AO10" s="46"/>
      <c r="AP10" s="46"/>
      <c r="AQ10" s="46"/>
      <c r="AR10" s="46"/>
      <c r="AS10" s="46"/>
      <c r="AT10" s="45">
        <f>データ!W6</f>
        <v>5.64</v>
      </c>
      <c r="AU10" s="45"/>
      <c r="AV10" s="45"/>
      <c r="AW10" s="45"/>
      <c r="AX10" s="45"/>
      <c r="AY10" s="45"/>
      <c r="AZ10" s="45"/>
      <c r="BA10" s="45"/>
      <c r="BB10" s="45">
        <f>データ!X6</f>
        <v>1211.17</v>
      </c>
      <c r="BC10" s="45"/>
      <c r="BD10" s="45"/>
      <c r="BE10" s="45"/>
      <c r="BF10" s="45"/>
      <c r="BG10" s="45"/>
      <c r="BH10" s="45"/>
      <c r="BI10" s="45"/>
      <c r="BJ10" s="2"/>
      <c r="BK10" s="2"/>
      <c r="BL10" s="52" t="s">
        <v>22</v>
      </c>
      <c r="BM10" s="53"/>
      <c r="BN10" s="54" t="s">
        <v>23</v>
      </c>
      <c r="BO10" s="54"/>
      <c r="BP10" s="54"/>
      <c r="BQ10" s="54"/>
      <c r="BR10" s="54"/>
      <c r="BS10" s="54"/>
      <c r="BT10" s="54"/>
      <c r="BU10" s="54"/>
      <c r="BV10" s="54"/>
      <c r="BW10" s="54"/>
      <c r="BX10" s="54"/>
      <c r="BY10" s="5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2">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2">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115</v>
      </c>
      <c r="BM16" s="30"/>
      <c r="BN16" s="30"/>
      <c r="BO16" s="30"/>
      <c r="BP16" s="30"/>
      <c r="BQ16" s="30"/>
      <c r="BR16" s="30"/>
      <c r="BS16" s="30"/>
      <c r="BT16" s="30"/>
      <c r="BU16" s="30"/>
      <c r="BV16" s="30"/>
      <c r="BW16" s="30"/>
      <c r="BX16" s="30"/>
      <c r="BY16" s="30"/>
      <c r="BZ16" s="31"/>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113</v>
      </c>
      <c r="BM47" s="30"/>
      <c r="BN47" s="30"/>
      <c r="BO47" s="30"/>
      <c r="BP47" s="30"/>
      <c r="BQ47" s="30"/>
      <c r="BR47" s="30"/>
      <c r="BS47" s="30"/>
      <c r="BT47" s="30"/>
      <c r="BU47" s="30"/>
      <c r="BV47" s="30"/>
      <c r="BW47" s="30"/>
      <c r="BX47" s="30"/>
      <c r="BY47" s="30"/>
      <c r="BZ47" s="31"/>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2">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2">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114</v>
      </c>
      <c r="BM66" s="30"/>
      <c r="BN66" s="30"/>
      <c r="BO66" s="30"/>
      <c r="BP66" s="30"/>
      <c r="BQ66" s="30"/>
      <c r="BR66" s="30"/>
      <c r="BS66" s="30"/>
      <c r="BT66" s="30"/>
      <c r="BU66" s="30"/>
      <c r="BV66" s="30"/>
      <c r="BW66" s="30"/>
      <c r="BX66" s="30"/>
      <c r="BY66" s="30"/>
      <c r="BZ66" s="31"/>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2">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2">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2">
      <c r="B85" s="12"/>
      <c r="C85" s="12"/>
      <c r="D85" s="12"/>
      <c r="E85" s="12" t="str">
        <f>データ!AI6</f>
        <v>【103.61】</v>
      </c>
      <c r="F85" s="12" t="str">
        <f>データ!AT6</f>
        <v>【133.62】</v>
      </c>
      <c r="G85" s="12" t="str">
        <f>データ!BE6</f>
        <v>【36.94】</v>
      </c>
      <c r="H85" s="12" t="str">
        <f>データ!BP6</f>
        <v>【809.19】</v>
      </c>
      <c r="I85" s="12" t="str">
        <f>データ!CA6</f>
        <v>【57.02】</v>
      </c>
      <c r="J85" s="12" t="str">
        <f>データ!CL6</f>
        <v>【273.68】</v>
      </c>
      <c r="K85" s="12" t="str">
        <f>データ!CW6</f>
        <v>【52.55】</v>
      </c>
      <c r="L85" s="12" t="str">
        <f>データ!DH6</f>
        <v>【87.30】</v>
      </c>
      <c r="M85" s="12" t="str">
        <f>データ!DS6</f>
        <v>【27.11】</v>
      </c>
      <c r="N85" s="12" t="str">
        <f>データ!ED6</f>
        <v>【0.00】</v>
      </c>
      <c r="O85" s="12" t="str">
        <f>データ!EO6</f>
        <v>【0.02】</v>
      </c>
    </row>
  </sheetData>
  <sheetProtection algorithmName="SHA-512" hashValue="DeZCkOAFRoxaNI1TvwHgLzgj9Q5e/F3ZPiqlYvO/XkYgieP5NBnl+vq/7+DKjI2rXGcQUyH0TUSoViI1SwGDgA==" saltValue="jQoS2IaWSKyiULgbWUU/aA=="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I9:O9"/>
    <mergeCell ref="P9:V9"/>
    <mergeCell ref="W9:AC9"/>
    <mergeCell ref="AD9:AJ9"/>
    <mergeCell ref="AL8:AS8"/>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B10:H10"/>
    <mergeCell ref="I10:O10"/>
    <mergeCell ref="P10:V10"/>
    <mergeCell ref="W10:AC10"/>
    <mergeCell ref="AD10:AJ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0"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2" x14ac:dyDescent="0.2"/>
  <cols>
    <col min="2" max="144" width="11.88671875" customWidth="1"/>
  </cols>
  <sheetData>
    <row r="1" spans="1:148" x14ac:dyDescent="0.2">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2">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2">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2">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2">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2">
      <c r="A6" s="14" t="s">
        <v>95</v>
      </c>
      <c r="B6" s="19">
        <f>B7</f>
        <v>2022</v>
      </c>
      <c r="C6" s="19">
        <f t="shared" ref="C6:X6" si="3">C7</f>
        <v>82317</v>
      </c>
      <c r="D6" s="19">
        <f t="shared" si="3"/>
        <v>46</v>
      </c>
      <c r="E6" s="19">
        <f t="shared" si="3"/>
        <v>17</v>
      </c>
      <c r="F6" s="19">
        <f t="shared" si="3"/>
        <v>5</v>
      </c>
      <c r="G6" s="19">
        <f t="shared" si="3"/>
        <v>0</v>
      </c>
      <c r="H6" s="19" t="str">
        <f t="shared" si="3"/>
        <v>茨城県　桜川市</v>
      </c>
      <c r="I6" s="19" t="str">
        <f t="shared" si="3"/>
        <v>法適用</v>
      </c>
      <c r="J6" s="19" t="str">
        <f t="shared" si="3"/>
        <v>下水道事業</v>
      </c>
      <c r="K6" s="19" t="str">
        <f t="shared" si="3"/>
        <v>農業集落排水</v>
      </c>
      <c r="L6" s="19" t="str">
        <f t="shared" si="3"/>
        <v>F2</v>
      </c>
      <c r="M6" s="19" t="str">
        <f t="shared" si="3"/>
        <v>非設置</v>
      </c>
      <c r="N6" s="20" t="str">
        <f t="shared" si="3"/>
        <v>-</v>
      </c>
      <c r="O6" s="20">
        <f t="shared" si="3"/>
        <v>82.99</v>
      </c>
      <c r="P6" s="20">
        <f t="shared" si="3"/>
        <v>17.63</v>
      </c>
      <c r="Q6" s="20">
        <f t="shared" si="3"/>
        <v>100</v>
      </c>
      <c r="R6" s="20">
        <f t="shared" si="3"/>
        <v>4724</v>
      </c>
      <c r="S6" s="20">
        <f t="shared" si="3"/>
        <v>39041</v>
      </c>
      <c r="T6" s="20">
        <f t="shared" si="3"/>
        <v>180.06</v>
      </c>
      <c r="U6" s="20">
        <f t="shared" si="3"/>
        <v>216.82</v>
      </c>
      <c r="V6" s="20">
        <f t="shared" si="3"/>
        <v>6831</v>
      </c>
      <c r="W6" s="20">
        <f t="shared" si="3"/>
        <v>5.64</v>
      </c>
      <c r="X6" s="20">
        <f t="shared" si="3"/>
        <v>1211.17</v>
      </c>
      <c r="Y6" s="21" t="str">
        <f>IF(Y7="",NA(),Y7)</f>
        <v>-</v>
      </c>
      <c r="Z6" s="21" t="str">
        <f t="shared" ref="Z6:AH6" si="4">IF(Z7="",NA(),Z7)</f>
        <v>-</v>
      </c>
      <c r="AA6" s="21">
        <f t="shared" si="4"/>
        <v>135.05000000000001</v>
      </c>
      <c r="AB6" s="21">
        <f t="shared" si="4"/>
        <v>129.46</v>
      </c>
      <c r="AC6" s="21">
        <f t="shared" si="4"/>
        <v>108.52</v>
      </c>
      <c r="AD6" s="21" t="str">
        <f t="shared" si="4"/>
        <v>-</v>
      </c>
      <c r="AE6" s="21" t="str">
        <f t="shared" si="4"/>
        <v>-</v>
      </c>
      <c r="AF6" s="21">
        <f t="shared" si="4"/>
        <v>106.37</v>
      </c>
      <c r="AG6" s="21">
        <f t="shared" si="4"/>
        <v>106.07</v>
      </c>
      <c r="AH6" s="21">
        <f t="shared" si="4"/>
        <v>105.5</v>
      </c>
      <c r="AI6" s="20" t="str">
        <f>IF(AI7="","",IF(AI7="-","【-】","【"&amp;SUBSTITUTE(TEXT(AI7,"#,##0.00"),"-","△")&amp;"】"))</f>
        <v>【103.61】</v>
      </c>
      <c r="AJ6" s="21" t="str">
        <f>IF(AJ7="",NA(),AJ7)</f>
        <v>-</v>
      </c>
      <c r="AK6" s="21" t="str">
        <f t="shared" ref="AK6:AS6" si="5">IF(AK7="",NA(),AK7)</f>
        <v>-</v>
      </c>
      <c r="AL6" s="20">
        <f t="shared" si="5"/>
        <v>0</v>
      </c>
      <c r="AM6" s="20">
        <f t="shared" si="5"/>
        <v>0</v>
      </c>
      <c r="AN6" s="20">
        <f t="shared" si="5"/>
        <v>0</v>
      </c>
      <c r="AO6" s="21" t="str">
        <f t="shared" si="5"/>
        <v>-</v>
      </c>
      <c r="AP6" s="21" t="str">
        <f t="shared" si="5"/>
        <v>-</v>
      </c>
      <c r="AQ6" s="21">
        <f t="shared" si="5"/>
        <v>139.02000000000001</v>
      </c>
      <c r="AR6" s="21">
        <f t="shared" si="5"/>
        <v>132.04</v>
      </c>
      <c r="AS6" s="21">
        <f t="shared" si="5"/>
        <v>145.43</v>
      </c>
      <c r="AT6" s="20" t="str">
        <f>IF(AT7="","",IF(AT7="-","【-】","【"&amp;SUBSTITUTE(TEXT(AT7,"#,##0.00"),"-","△")&amp;"】"))</f>
        <v>【133.62】</v>
      </c>
      <c r="AU6" s="21" t="str">
        <f>IF(AU7="",NA(),AU7)</f>
        <v>-</v>
      </c>
      <c r="AV6" s="21" t="str">
        <f t="shared" ref="AV6:BD6" si="6">IF(AV7="",NA(),AV7)</f>
        <v>-</v>
      </c>
      <c r="AW6" s="21">
        <f t="shared" si="6"/>
        <v>56.67</v>
      </c>
      <c r="AX6" s="21">
        <f t="shared" si="6"/>
        <v>55.43</v>
      </c>
      <c r="AY6" s="21">
        <f t="shared" si="6"/>
        <v>48.56</v>
      </c>
      <c r="AZ6" s="21" t="str">
        <f t="shared" si="6"/>
        <v>-</v>
      </c>
      <c r="BA6" s="21" t="str">
        <f t="shared" si="6"/>
        <v>-</v>
      </c>
      <c r="BB6" s="21">
        <f t="shared" si="6"/>
        <v>29.13</v>
      </c>
      <c r="BC6" s="21">
        <f t="shared" si="6"/>
        <v>35.69</v>
      </c>
      <c r="BD6" s="21">
        <f t="shared" si="6"/>
        <v>38.4</v>
      </c>
      <c r="BE6" s="20" t="str">
        <f>IF(BE7="","",IF(BE7="-","【-】","【"&amp;SUBSTITUTE(TEXT(BE7,"#,##0.00"),"-","△")&amp;"】"))</f>
        <v>【36.94】</v>
      </c>
      <c r="BF6" s="21" t="str">
        <f>IF(BF7="",NA(),BF7)</f>
        <v>-</v>
      </c>
      <c r="BG6" s="21" t="str">
        <f t="shared" ref="BG6:BO6" si="7">IF(BG7="",NA(),BG7)</f>
        <v>-</v>
      </c>
      <c r="BH6" s="20">
        <f t="shared" si="7"/>
        <v>0</v>
      </c>
      <c r="BI6" s="20">
        <f t="shared" si="7"/>
        <v>0</v>
      </c>
      <c r="BJ6" s="20">
        <f t="shared" si="7"/>
        <v>0</v>
      </c>
      <c r="BK6" s="21" t="str">
        <f t="shared" si="7"/>
        <v>-</v>
      </c>
      <c r="BL6" s="21" t="str">
        <f t="shared" si="7"/>
        <v>-</v>
      </c>
      <c r="BM6" s="21">
        <f t="shared" si="7"/>
        <v>867.83</v>
      </c>
      <c r="BN6" s="21">
        <f t="shared" si="7"/>
        <v>791.76</v>
      </c>
      <c r="BO6" s="21">
        <f t="shared" si="7"/>
        <v>900.82</v>
      </c>
      <c r="BP6" s="20" t="str">
        <f>IF(BP7="","",IF(BP7="-","【-】","【"&amp;SUBSTITUTE(TEXT(BP7,"#,##0.00"),"-","△")&amp;"】"))</f>
        <v>【809.19】</v>
      </c>
      <c r="BQ6" s="21" t="str">
        <f>IF(BQ7="",NA(),BQ7)</f>
        <v>-</v>
      </c>
      <c r="BR6" s="21" t="str">
        <f t="shared" ref="BR6:BZ6" si="8">IF(BR7="",NA(),BR7)</f>
        <v>-</v>
      </c>
      <c r="BS6" s="21">
        <f t="shared" si="8"/>
        <v>83.97</v>
      </c>
      <c r="BT6" s="21">
        <f t="shared" si="8"/>
        <v>87.82</v>
      </c>
      <c r="BU6" s="21">
        <f t="shared" si="8"/>
        <v>93.18</v>
      </c>
      <c r="BV6" s="21" t="str">
        <f t="shared" si="8"/>
        <v>-</v>
      </c>
      <c r="BW6" s="21" t="str">
        <f t="shared" si="8"/>
        <v>-</v>
      </c>
      <c r="BX6" s="21">
        <f t="shared" si="8"/>
        <v>57.08</v>
      </c>
      <c r="BY6" s="21">
        <f t="shared" si="8"/>
        <v>56.26</v>
      </c>
      <c r="BZ6" s="21">
        <f t="shared" si="8"/>
        <v>52.94</v>
      </c>
      <c r="CA6" s="20" t="str">
        <f>IF(CA7="","",IF(CA7="-","【-】","【"&amp;SUBSTITUTE(TEXT(CA7,"#,##0.00"),"-","△")&amp;"】"))</f>
        <v>【57.02】</v>
      </c>
      <c r="CB6" s="21" t="str">
        <f>IF(CB7="",NA(),CB7)</f>
        <v>-</v>
      </c>
      <c r="CC6" s="21" t="str">
        <f t="shared" ref="CC6:CK6" si="9">IF(CC7="",NA(),CC7)</f>
        <v>-</v>
      </c>
      <c r="CD6" s="21">
        <f t="shared" si="9"/>
        <v>186.49</v>
      </c>
      <c r="CE6" s="21">
        <f t="shared" si="9"/>
        <v>208.82</v>
      </c>
      <c r="CF6" s="21">
        <f t="shared" si="9"/>
        <v>209.52</v>
      </c>
      <c r="CG6" s="21" t="str">
        <f t="shared" si="9"/>
        <v>-</v>
      </c>
      <c r="CH6" s="21" t="str">
        <f t="shared" si="9"/>
        <v>-</v>
      </c>
      <c r="CI6" s="21">
        <f t="shared" si="9"/>
        <v>274.99</v>
      </c>
      <c r="CJ6" s="21">
        <f t="shared" si="9"/>
        <v>282.08999999999997</v>
      </c>
      <c r="CK6" s="21">
        <f t="shared" si="9"/>
        <v>303.27999999999997</v>
      </c>
      <c r="CL6" s="20" t="str">
        <f>IF(CL7="","",IF(CL7="-","【-】","【"&amp;SUBSTITUTE(TEXT(CL7,"#,##0.00"),"-","△")&amp;"】"))</f>
        <v>【273.68】</v>
      </c>
      <c r="CM6" s="21" t="str">
        <f>IF(CM7="",NA(),CM7)</f>
        <v>-</v>
      </c>
      <c r="CN6" s="21" t="str">
        <f t="shared" ref="CN6:CV6" si="10">IF(CN7="",NA(),CN7)</f>
        <v>-</v>
      </c>
      <c r="CO6" s="21">
        <f t="shared" si="10"/>
        <v>47.45</v>
      </c>
      <c r="CP6" s="21">
        <f t="shared" si="10"/>
        <v>47.45</v>
      </c>
      <c r="CQ6" s="21">
        <f t="shared" si="10"/>
        <v>47.45</v>
      </c>
      <c r="CR6" s="21" t="str">
        <f t="shared" si="10"/>
        <v>-</v>
      </c>
      <c r="CS6" s="21" t="str">
        <f t="shared" si="10"/>
        <v>-</v>
      </c>
      <c r="CT6" s="21">
        <f t="shared" si="10"/>
        <v>54.83</v>
      </c>
      <c r="CU6" s="21">
        <f t="shared" si="10"/>
        <v>66.53</v>
      </c>
      <c r="CV6" s="21">
        <f t="shared" si="10"/>
        <v>52.35</v>
      </c>
      <c r="CW6" s="20" t="str">
        <f>IF(CW7="","",IF(CW7="-","【-】","【"&amp;SUBSTITUTE(TEXT(CW7,"#,##0.00"),"-","△")&amp;"】"))</f>
        <v>【52.55】</v>
      </c>
      <c r="CX6" s="21" t="str">
        <f>IF(CX7="",NA(),CX7)</f>
        <v>-</v>
      </c>
      <c r="CY6" s="21" t="str">
        <f t="shared" ref="CY6:DG6" si="11">IF(CY7="",NA(),CY7)</f>
        <v>-</v>
      </c>
      <c r="CZ6" s="21">
        <f t="shared" si="11"/>
        <v>84.08</v>
      </c>
      <c r="DA6" s="21">
        <f t="shared" si="11"/>
        <v>85.25</v>
      </c>
      <c r="DB6" s="21">
        <f t="shared" si="11"/>
        <v>79.61</v>
      </c>
      <c r="DC6" s="21" t="str">
        <f t="shared" si="11"/>
        <v>-</v>
      </c>
      <c r="DD6" s="21" t="str">
        <f t="shared" si="11"/>
        <v>-</v>
      </c>
      <c r="DE6" s="21">
        <f t="shared" si="11"/>
        <v>84.7</v>
      </c>
      <c r="DF6" s="21">
        <f t="shared" si="11"/>
        <v>84.67</v>
      </c>
      <c r="DG6" s="21">
        <f t="shared" si="11"/>
        <v>84.39</v>
      </c>
      <c r="DH6" s="20" t="str">
        <f>IF(DH7="","",IF(DH7="-","【-】","【"&amp;SUBSTITUTE(TEXT(DH7,"#,##0.00"),"-","△")&amp;"】"))</f>
        <v>【87.30】</v>
      </c>
      <c r="DI6" s="21" t="str">
        <f>IF(DI7="",NA(),DI7)</f>
        <v>-</v>
      </c>
      <c r="DJ6" s="21" t="str">
        <f t="shared" ref="DJ6:DR6" si="12">IF(DJ7="",NA(),DJ7)</f>
        <v>-</v>
      </c>
      <c r="DK6" s="21">
        <f t="shared" si="12"/>
        <v>3.57</v>
      </c>
      <c r="DL6" s="21">
        <f t="shared" si="12"/>
        <v>6.56</v>
      </c>
      <c r="DM6" s="21">
        <f t="shared" si="12"/>
        <v>9.49</v>
      </c>
      <c r="DN6" s="21" t="str">
        <f t="shared" si="12"/>
        <v>-</v>
      </c>
      <c r="DO6" s="21" t="str">
        <f t="shared" si="12"/>
        <v>-</v>
      </c>
      <c r="DP6" s="21">
        <f t="shared" si="12"/>
        <v>20.34</v>
      </c>
      <c r="DQ6" s="21">
        <f t="shared" si="12"/>
        <v>21.85</v>
      </c>
      <c r="DR6" s="21">
        <f t="shared" si="12"/>
        <v>25.19</v>
      </c>
      <c r="DS6" s="20" t="str">
        <f>IF(DS7="","",IF(DS7="-","【-】","【"&amp;SUBSTITUTE(TEXT(DS7,"#,##0.00"),"-","△")&amp;"】"))</f>
        <v>【27.11】</v>
      </c>
      <c r="DT6" s="21" t="str">
        <f>IF(DT7="",NA(),DT7)</f>
        <v>-</v>
      </c>
      <c r="DU6" s="21" t="str">
        <f t="shared" ref="DU6:EC6" si="13">IF(DU7="",NA(),DU7)</f>
        <v>-</v>
      </c>
      <c r="DV6" s="20">
        <f t="shared" si="13"/>
        <v>0</v>
      </c>
      <c r="DW6" s="20">
        <f t="shared" si="13"/>
        <v>0</v>
      </c>
      <c r="DX6" s="20">
        <f t="shared" si="13"/>
        <v>0</v>
      </c>
      <c r="DY6" s="21" t="str">
        <f t="shared" si="13"/>
        <v>-</v>
      </c>
      <c r="DZ6" s="21" t="str">
        <f t="shared" si="13"/>
        <v>-</v>
      </c>
      <c r="EA6" s="20">
        <f t="shared" si="13"/>
        <v>0</v>
      </c>
      <c r="EB6" s="20">
        <f t="shared" si="13"/>
        <v>0</v>
      </c>
      <c r="EC6" s="20">
        <f t="shared" si="13"/>
        <v>0</v>
      </c>
      <c r="ED6" s="20" t="str">
        <f>IF(ED7="","",IF(ED7="-","【-】","【"&amp;SUBSTITUTE(TEXT(ED7,"#,##0.00"),"-","△")&amp;"】"))</f>
        <v>【0.00】</v>
      </c>
      <c r="EE6" s="21" t="str">
        <f>IF(EE7="",NA(),EE7)</f>
        <v>-</v>
      </c>
      <c r="EF6" s="21" t="str">
        <f t="shared" ref="EF6:EN6" si="14">IF(EF7="",NA(),EF7)</f>
        <v>-</v>
      </c>
      <c r="EG6" s="20">
        <f t="shared" si="14"/>
        <v>0</v>
      </c>
      <c r="EH6" s="20">
        <f t="shared" si="14"/>
        <v>0</v>
      </c>
      <c r="EI6" s="20">
        <f t="shared" si="14"/>
        <v>0</v>
      </c>
      <c r="EJ6" s="21" t="str">
        <f t="shared" si="14"/>
        <v>-</v>
      </c>
      <c r="EK6" s="21" t="str">
        <f t="shared" si="14"/>
        <v>-</v>
      </c>
      <c r="EL6" s="21">
        <f t="shared" si="14"/>
        <v>0.25</v>
      </c>
      <c r="EM6" s="21">
        <f t="shared" si="14"/>
        <v>0.05</v>
      </c>
      <c r="EN6" s="21">
        <f t="shared" si="14"/>
        <v>0.03</v>
      </c>
      <c r="EO6" s="20" t="str">
        <f>IF(EO7="","",IF(EO7="-","【-】","【"&amp;SUBSTITUTE(TEXT(EO7,"#,##0.00"),"-","△")&amp;"】"))</f>
        <v>【0.02】</v>
      </c>
    </row>
    <row r="7" spans="1:148" s="22" customFormat="1" x14ac:dyDescent="0.2">
      <c r="A7" s="14"/>
      <c r="B7" s="23">
        <v>2022</v>
      </c>
      <c r="C7" s="23">
        <v>82317</v>
      </c>
      <c r="D7" s="23">
        <v>46</v>
      </c>
      <c r="E7" s="23">
        <v>17</v>
      </c>
      <c r="F7" s="23">
        <v>5</v>
      </c>
      <c r="G7" s="23">
        <v>0</v>
      </c>
      <c r="H7" s="23" t="s">
        <v>96</v>
      </c>
      <c r="I7" s="23" t="s">
        <v>97</v>
      </c>
      <c r="J7" s="23" t="s">
        <v>98</v>
      </c>
      <c r="K7" s="23" t="s">
        <v>99</v>
      </c>
      <c r="L7" s="23" t="s">
        <v>100</v>
      </c>
      <c r="M7" s="23" t="s">
        <v>101</v>
      </c>
      <c r="N7" s="24" t="s">
        <v>102</v>
      </c>
      <c r="O7" s="24">
        <v>82.99</v>
      </c>
      <c r="P7" s="24">
        <v>17.63</v>
      </c>
      <c r="Q7" s="24">
        <v>100</v>
      </c>
      <c r="R7" s="24">
        <v>4724</v>
      </c>
      <c r="S7" s="24">
        <v>39041</v>
      </c>
      <c r="T7" s="24">
        <v>180.06</v>
      </c>
      <c r="U7" s="24">
        <v>216.82</v>
      </c>
      <c r="V7" s="24">
        <v>6831</v>
      </c>
      <c r="W7" s="24">
        <v>5.64</v>
      </c>
      <c r="X7" s="24">
        <v>1211.17</v>
      </c>
      <c r="Y7" s="24" t="s">
        <v>102</v>
      </c>
      <c r="Z7" s="24" t="s">
        <v>102</v>
      </c>
      <c r="AA7" s="24">
        <v>135.05000000000001</v>
      </c>
      <c r="AB7" s="24">
        <v>129.46</v>
      </c>
      <c r="AC7" s="24">
        <v>108.52</v>
      </c>
      <c r="AD7" s="24" t="s">
        <v>102</v>
      </c>
      <c r="AE7" s="24" t="s">
        <v>102</v>
      </c>
      <c r="AF7" s="24">
        <v>106.37</v>
      </c>
      <c r="AG7" s="24">
        <v>106.07</v>
      </c>
      <c r="AH7" s="24">
        <v>105.5</v>
      </c>
      <c r="AI7" s="24">
        <v>103.61</v>
      </c>
      <c r="AJ7" s="24" t="s">
        <v>102</v>
      </c>
      <c r="AK7" s="24" t="s">
        <v>102</v>
      </c>
      <c r="AL7" s="24">
        <v>0</v>
      </c>
      <c r="AM7" s="24">
        <v>0</v>
      </c>
      <c r="AN7" s="24">
        <v>0</v>
      </c>
      <c r="AO7" s="24" t="s">
        <v>102</v>
      </c>
      <c r="AP7" s="24" t="s">
        <v>102</v>
      </c>
      <c r="AQ7" s="24">
        <v>139.02000000000001</v>
      </c>
      <c r="AR7" s="24">
        <v>132.04</v>
      </c>
      <c r="AS7" s="24">
        <v>145.43</v>
      </c>
      <c r="AT7" s="24">
        <v>133.62</v>
      </c>
      <c r="AU7" s="24" t="s">
        <v>102</v>
      </c>
      <c r="AV7" s="24" t="s">
        <v>102</v>
      </c>
      <c r="AW7" s="24">
        <v>56.67</v>
      </c>
      <c r="AX7" s="24">
        <v>55.43</v>
      </c>
      <c r="AY7" s="24">
        <v>48.56</v>
      </c>
      <c r="AZ7" s="24" t="s">
        <v>102</v>
      </c>
      <c r="BA7" s="24" t="s">
        <v>102</v>
      </c>
      <c r="BB7" s="24">
        <v>29.13</v>
      </c>
      <c r="BC7" s="24">
        <v>35.69</v>
      </c>
      <c r="BD7" s="24">
        <v>38.4</v>
      </c>
      <c r="BE7" s="24">
        <v>36.94</v>
      </c>
      <c r="BF7" s="24" t="s">
        <v>102</v>
      </c>
      <c r="BG7" s="24" t="s">
        <v>102</v>
      </c>
      <c r="BH7" s="24">
        <v>0</v>
      </c>
      <c r="BI7" s="24">
        <v>0</v>
      </c>
      <c r="BJ7" s="24">
        <v>0</v>
      </c>
      <c r="BK7" s="24" t="s">
        <v>102</v>
      </c>
      <c r="BL7" s="24" t="s">
        <v>102</v>
      </c>
      <c r="BM7" s="24">
        <v>867.83</v>
      </c>
      <c r="BN7" s="24">
        <v>791.76</v>
      </c>
      <c r="BO7" s="24">
        <v>900.82</v>
      </c>
      <c r="BP7" s="24">
        <v>809.19</v>
      </c>
      <c r="BQ7" s="24" t="s">
        <v>102</v>
      </c>
      <c r="BR7" s="24" t="s">
        <v>102</v>
      </c>
      <c r="BS7" s="24">
        <v>83.97</v>
      </c>
      <c r="BT7" s="24">
        <v>87.82</v>
      </c>
      <c r="BU7" s="24">
        <v>93.18</v>
      </c>
      <c r="BV7" s="24" t="s">
        <v>102</v>
      </c>
      <c r="BW7" s="24" t="s">
        <v>102</v>
      </c>
      <c r="BX7" s="24">
        <v>57.08</v>
      </c>
      <c r="BY7" s="24">
        <v>56.26</v>
      </c>
      <c r="BZ7" s="24">
        <v>52.94</v>
      </c>
      <c r="CA7" s="24">
        <v>57.02</v>
      </c>
      <c r="CB7" s="24" t="s">
        <v>102</v>
      </c>
      <c r="CC7" s="24" t="s">
        <v>102</v>
      </c>
      <c r="CD7" s="24">
        <v>186.49</v>
      </c>
      <c r="CE7" s="24">
        <v>208.82</v>
      </c>
      <c r="CF7" s="24">
        <v>209.52</v>
      </c>
      <c r="CG7" s="24" t="s">
        <v>102</v>
      </c>
      <c r="CH7" s="24" t="s">
        <v>102</v>
      </c>
      <c r="CI7" s="24">
        <v>274.99</v>
      </c>
      <c r="CJ7" s="24">
        <v>282.08999999999997</v>
      </c>
      <c r="CK7" s="24">
        <v>303.27999999999997</v>
      </c>
      <c r="CL7" s="24">
        <v>273.68</v>
      </c>
      <c r="CM7" s="24" t="s">
        <v>102</v>
      </c>
      <c r="CN7" s="24" t="s">
        <v>102</v>
      </c>
      <c r="CO7" s="24">
        <v>47.45</v>
      </c>
      <c r="CP7" s="24">
        <v>47.45</v>
      </c>
      <c r="CQ7" s="24">
        <v>47.45</v>
      </c>
      <c r="CR7" s="24" t="s">
        <v>102</v>
      </c>
      <c r="CS7" s="24" t="s">
        <v>102</v>
      </c>
      <c r="CT7" s="24">
        <v>54.83</v>
      </c>
      <c r="CU7" s="24">
        <v>66.53</v>
      </c>
      <c r="CV7" s="24">
        <v>52.35</v>
      </c>
      <c r="CW7" s="24">
        <v>52.55</v>
      </c>
      <c r="CX7" s="24" t="s">
        <v>102</v>
      </c>
      <c r="CY7" s="24" t="s">
        <v>102</v>
      </c>
      <c r="CZ7" s="24">
        <v>84.08</v>
      </c>
      <c r="DA7" s="24">
        <v>85.25</v>
      </c>
      <c r="DB7" s="24">
        <v>79.61</v>
      </c>
      <c r="DC7" s="24" t="s">
        <v>102</v>
      </c>
      <c r="DD7" s="24" t="s">
        <v>102</v>
      </c>
      <c r="DE7" s="24">
        <v>84.7</v>
      </c>
      <c r="DF7" s="24">
        <v>84.67</v>
      </c>
      <c r="DG7" s="24">
        <v>84.39</v>
      </c>
      <c r="DH7" s="24">
        <v>87.3</v>
      </c>
      <c r="DI7" s="24" t="s">
        <v>102</v>
      </c>
      <c r="DJ7" s="24" t="s">
        <v>102</v>
      </c>
      <c r="DK7" s="24">
        <v>3.57</v>
      </c>
      <c r="DL7" s="24">
        <v>6.56</v>
      </c>
      <c r="DM7" s="24">
        <v>9.49</v>
      </c>
      <c r="DN7" s="24" t="s">
        <v>102</v>
      </c>
      <c r="DO7" s="24" t="s">
        <v>102</v>
      </c>
      <c r="DP7" s="24">
        <v>20.34</v>
      </c>
      <c r="DQ7" s="24">
        <v>21.85</v>
      </c>
      <c r="DR7" s="24">
        <v>25.19</v>
      </c>
      <c r="DS7" s="24">
        <v>27.11</v>
      </c>
      <c r="DT7" s="24" t="s">
        <v>102</v>
      </c>
      <c r="DU7" s="24" t="s">
        <v>102</v>
      </c>
      <c r="DV7" s="24">
        <v>0</v>
      </c>
      <c r="DW7" s="24">
        <v>0</v>
      </c>
      <c r="DX7" s="24">
        <v>0</v>
      </c>
      <c r="DY7" s="24" t="s">
        <v>102</v>
      </c>
      <c r="DZ7" s="24" t="s">
        <v>102</v>
      </c>
      <c r="EA7" s="24">
        <v>0</v>
      </c>
      <c r="EB7" s="24">
        <v>0</v>
      </c>
      <c r="EC7" s="24">
        <v>0</v>
      </c>
      <c r="ED7" s="24">
        <v>0</v>
      </c>
      <c r="EE7" s="24" t="s">
        <v>102</v>
      </c>
      <c r="EF7" s="24" t="s">
        <v>102</v>
      </c>
      <c r="EG7" s="24">
        <v>0</v>
      </c>
      <c r="EH7" s="24">
        <v>0</v>
      </c>
      <c r="EI7" s="24">
        <v>0</v>
      </c>
      <c r="EJ7" s="24" t="s">
        <v>102</v>
      </c>
      <c r="EK7" s="24" t="s">
        <v>102</v>
      </c>
      <c r="EL7" s="24">
        <v>0.25</v>
      </c>
      <c r="EM7" s="24">
        <v>0.05</v>
      </c>
      <c r="EN7" s="24">
        <v>0.03</v>
      </c>
      <c r="EO7" s="24">
        <v>0.02</v>
      </c>
    </row>
    <row r="8" spans="1:148" x14ac:dyDescent="0.2">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2">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2">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2">
      <c r="B11">
        <v>4</v>
      </c>
      <c r="C11">
        <v>3</v>
      </c>
      <c r="D11">
        <v>2</v>
      </c>
      <c r="E11">
        <v>1</v>
      </c>
      <c r="F11">
        <v>0</v>
      </c>
      <c r="G11" t="s">
        <v>108</v>
      </c>
    </row>
    <row r="12" spans="1:148" x14ac:dyDescent="0.2">
      <c r="B12">
        <v>1</v>
      </c>
      <c r="C12">
        <v>1</v>
      </c>
      <c r="D12">
        <v>2</v>
      </c>
      <c r="E12">
        <v>3</v>
      </c>
      <c r="F12">
        <v>4</v>
      </c>
      <c r="G12" t="s">
        <v>109</v>
      </c>
    </row>
    <row r="13" spans="1:148" x14ac:dyDescent="0.2">
      <c r="B13" t="s">
        <v>110</v>
      </c>
      <c r="C13" t="s">
        <v>111</v>
      </c>
      <c r="D13" t="s">
        <v>111</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Windows ユーザー</cp:lastModifiedBy>
  <cp:lastPrinted>2024-01-31T02:03:07Z</cp:lastPrinted>
  <dcterms:created xsi:type="dcterms:W3CDTF">2023-12-12T01:00:38Z</dcterms:created>
  <dcterms:modified xsi:type="dcterms:W3CDTF">2024-01-31T02:03:09Z</dcterms:modified>
  <cp:category/>
</cp:coreProperties>
</file>